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31ee358260f47ce" /></Relationships>
</file>

<file path=xl/workbook.xml><?xml version="1.0" encoding="utf-8"?>
<x:workbook xmlns:x="http://schemas.openxmlformats.org/spreadsheetml/2006/main">
  <x:sheets>
    <x:sheet xmlns:r="http://schemas.openxmlformats.org/officeDocument/2006/relationships" name="Analysis" sheetId="1" r:id="R22f865e5e5d8403a"/>
    <x:sheet xmlns:r="http://schemas.openxmlformats.org/officeDocument/2006/relationships" name="Response" sheetId="2" r:id="R5324ea09bd424ac0"/>
    <x:sheet xmlns:r="http://schemas.openxmlformats.org/officeDocument/2006/relationships" name="Inputs" sheetId="3" r:id="Rfcf11a55b6314c52"/>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00;(#,##0.00);0.00"/>
    <x:numFmt numFmtId="201" formatCode="#,##0.00;(#,##0.00);&quot;-&quot;"/>
    <x:numFmt numFmtId="202" formatCode="0.00;(0.00);0.00"/>
  </x:numFmts>
  <x:fonts count="8">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
      <x:sz val="10"/>
      <x:color rgb="FF52646A"/>
      <x:name val="Arial"/>
    </x:font>
    <x:font>
      <x:b/>
      <x:sz val="15"/>
      <x:color rgb="FF18313C"/>
      <x:name val="Arial"/>
    </x:font>
  </x:fonts>
  <x:fills count="6">
    <x:fill>
      <x:patternFill patternType="none"/>
    </x:fill>
    <x:fill>
      <x:patternFill patternType="gray125"/>
    </x:fill>
    <x:fill>
      <x:patternFill patternType="solid">
        <x:fgColor rgb="FF173B3C"/>
      </x:patternFill>
    </x:fill>
    <x:fill>
      <x:patternFill patternType="solid">
        <x:fgColor rgb="FFEDF4F0"/>
      </x:patternFill>
    </x:fill>
    <x:fill>
      <x:patternFill patternType="solid">
        <x:fgColor rgb="FFFFF2CD"/>
      </x:patternFill>
    </x:fill>
    <x:fill>
      <x:patternFill patternType="solid">
        <x:fgColor rgb="FF173B3C"/>
      </x:patternFill>
    </x:fill>
  </x:fills>
  <x:borders count="2">
    <x:border/>
    <x:border>
      <x:top style="thin">
        <x:color rgb="FFA3B6B0"/>
      </x:top>
    </x:border>
  </x:borders>
  <x:cellStyleXfs count="1">
    <x:xf numFmtId="0" fontId="0" fillId="0" borderId="0"/>
  </x:cellStyleXfs>
  <x:cellXfs count="25">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xf numFmtId="201" fontId="1" fillId="0" borderId="0" xfId="0" applyNumberFormat="1" applyFont="1" applyFill="1" applyBorder="1"/>
    <x:xf numFmtId="201" fontId="1" fillId="0" borderId="0" xfId="0" applyNumberFormat="1" applyFont="1" applyFill="1" applyBorder="1" applyAlignment="1">
      <x:alignment vertical="center"/>
    </x:xf>
    <x:xf numFmtId="201" fontId="6" fillId="0" borderId="0" xfId="0" applyNumberFormat="1" applyFont="1" applyFill="1" applyBorder="1" applyAlignment="1">
      <x:alignment vertical="center"/>
    </x:xf>
    <x:xf numFmtId="201" fontId="6" fillId="0" borderId="0" xfId="0" applyNumberFormat="1" applyFont="1" applyFill="1" applyBorder="1" applyAlignment="1">
      <x:alignment vertical="center" wrapText="1"/>
    </x:xf>
    <x:xf numFmtId="201" fontId="7" fillId="0" borderId="0" xfId="0" applyNumberFormat="1" applyFont="1" applyFill="1" applyBorder="1" applyAlignment="1">
      <x:alignment vertical="center" wrapText="1"/>
    </x:xf>
    <x:xf numFmtId="0" fontId="1" fillId="4" borderId="0" xfId="0" applyNumberFormat="1" applyFont="1" applyFill="1" applyBorder="1" applyAlignment="1">
      <x:alignment wrapText="1"/>
    </x:xf>
    <x:xf numFmtId="0" fontId="5" fillId="4" borderId="0" xfId="0" applyNumberFormat="1" applyFont="1" applyFill="1" applyBorder="1" applyAlignment="1">
      <x:alignment wrapText="1"/>
    </x:xf>
    <x:xf numFmtId="201" fontId="5" fillId="4" borderId="0" xfId="0" applyNumberFormat="1" applyFont="1" applyFill="1" applyBorder="1" applyAlignment="1">
      <x:alignment wrapText="1"/>
    </x:xf>
    <x:xf numFmtId="201" fontId="1" fillId="5" borderId="0" xfId="0" applyNumberFormat="1" applyFont="1" applyFill="1" applyBorder="1" applyAlignment="1">
      <x:alignment vertical="center"/>
    </x:xf>
    <x:xf numFmtId="201" fontId="2" fillId="5" borderId="0" xfId="0" applyNumberFormat="1" applyFont="1" applyFill="1" applyBorder="1" applyAlignment="1">
      <x:alignment vertical="center"/>
    </x:xf>
    <x:xf numFmtId="201" fontId="4" fillId="0" borderId="0" xfId="0" applyNumberFormat="1" applyFont="1" applyFill="1" applyBorder="1" applyAlignment="1">
      <x:alignment vertical="center"/>
    </x:xf>
    <x:xf numFmtId="201" fontId="3" fillId="0" borderId="0" xfId="0" applyNumberFormat="1" applyFont="1" applyFill="1" applyBorder="1" applyAlignment="1">
      <x:alignment vertical="center"/>
    </x:xf>
    <x:xf numFmtId="201" fontId="3" fillId="0" borderId="1" xfId="0" applyNumberFormat="1" applyFont="1" applyFill="1" applyBorder="1" applyAlignment="1">
      <x:alignment vertical="center"/>
    </x:xf>
    <x:xf numFmtId="202" fontId="4" fillId="0" borderId="0" xfId="0" applyNumberFormat="1" applyFont="1" applyFill="1" applyBorder="1" applyAlignment="1">
      <x:alignment vertical="center"/>
    </x:xf>
    <x:xf numFmtId="202" fontId="1" fillId="0" borderId="0" xfId="0" applyNumberFormat="1" applyFont="1" applyFill="1" applyBorder="1" applyAlignment="1">
      <x:alignment vertical="center"/>
    </x:xf>
  </x:cellXfs>
  <x:cellStyles count="1">
    <x:cellStyle name="Normal" xfId="0"/>
  </x:cellStyles>
  <x:dxfs count="6">
    <x:dxf>
      <x:font>
        <x:color rgb="FFA12626"/>
      </x:font>
      <x:fill>
        <x:patternFill patternType="solid">
          <x:bgColor rgb="FFFCE2E2"/>
        </x:patternFill>
      </x:fill>
    </x:dxf>
    <x:dxf>
      <x:font>
        <x:color rgb="FFA12626"/>
      </x:font>
      <x:fill>
        <x:patternFill patternType="solid">
          <x:bgColor rgb="FFFCE2E2"/>
        </x:patternFill>
      </x:fill>
    </x:dxf>
    <x:dxf>
      <x:font>
        <x:b/>
        <x:color rgb="FFA12626"/>
      </x:font>
      <x:fill>
        <x:patternFill patternType="solid">
          <x:bgColor rgb="FFFCE2E2"/>
        </x:patternFill>
      </x:fill>
    </x:dxf>
    <x:dxf>
      <x:font>
        <x:b/>
        <x:color rgb="FFA12626"/>
      </x:font>
      <x:fill>
        <x:patternFill patternType="solid">
          <x:bgColor rgb="FFFCE2E2"/>
        </x:patternFill>
      </x:fill>
    </x:dxf>
    <x:dxf>
      <x:font>
        <x:b/>
        <x:color rgb="FFA12626"/>
      </x:font>
      <x:fill>
        <x:patternFill patternType="solid">
          <x:bgColor rgb="FFFCE2E2"/>
        </x:patternFill>
      </x:fill>
    </x:dxf>
    <x:dxf>
      <x:font>
        <x:b/>
        <x:color rgb="FFA12626"/>
      </x:font>
      <x:fill>
        <x:patternFill patternType="solid">
          <x:bgColor rgb="FFFC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0b6a5a293c81478e" /><Relationship Type="http://schemas.openxmlformats.org/officeDocument/2006/relationships/theme" Target="/xl/theme/theme1.xml" Id="R426f6962a0fd4cfa" /><Relationship Type="http://schemas.openxmlformats.org/officeDocument/2006/relationships/sharedStrings" Target="/xl/sharedStrings.xml" Id="Rf39ba91abf344d12" /><Relationship Type="http://schemas.openxmlformats.org/officeDocument/2006/relationships/worksheet" Target="/xl/worksheets/sheet1.xml" Id="R22f865e5e5d8403a" /><Relationship Type="http://schemas.openxmlformats.org/officeDocument/2006/relationships/worksheet" Target="/xl/worksheets/sheet2.xml" Id="R5324ea09bd424ac0" /><Relationship Type="http://schemas.openxmlformats.org/officeDocument/2006/relationships/worksheet" Target="/xl/worksheets/sheet3.xml" Id="Rfcf11a55b6314c5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s>
  <x:sheetData>
    <x:row r="1" ht="24" customHeight="1">
      <x:c r="A1" s="11"/>
      <x:c r="B1" s="11"/>
      <x:c r="C1" s="11"/>
      <x:c r="D1" s="11"/>
      <x:c r="E1" s="11"/>
      <x:c r="F1" s="11"/>
      <x:c r="G1" s="11"/>
      <x:c r="H1" s="11"/>
      <x:c r="I1" s="11"/>
      <x:c r="J1" s="11"/>
      <x:c r="K1" s="11"/>
      <x:c r="L1" s="11"/>
      <x:c r="M1" s="11"/>
      <x:c r="N1" s="11"/>
    </x:row>
    <x:row r="2" ht="32" customHeight="1">
      <x:c r="A2" s="14" t="str">
        <x:v>CFT-02 — 13-week cash forecast (USD thousands)</x:v>
      </x:c>
      <x:c r="B2" s="14"/>
      <x:c r="C2" s="14"/>
      <x:c r="D2" s="14"/>
      <x:c r="E2" s="14"/>
      <x:c r="F2" s="14"/>
      <x:c r="G2" s="14"/>
      <x:c r="H2" s="14"/>
      <x:c r="I2" s="14"/>
      <x:c r="J2" s="14"/>
      <x:c r="K2" s="14"/>
      <x:c r="L2" s="14"/>
      <x:c r="M2" s="14"/>
      <x:c r="N2" s="14"/>
    </x:row>
    <x:row r="3" ht="30" customHeight="1">
      <x:c r="A3" s="13" t="str">
        <x:v>Version 1.1. Original synthetic teaching case. Amounts follow the units in the brief.</x:v>
      </x:c>
      <x:c r="B3" s="13"/>
      <x:c r="C3" s="13"/>
      <x:c r="D3" s="13"/>
      <x:c r="E3" s="13"/>
      <x:c r="F3" s="13"/>
      <x:c r="G3" s="13"/>
      <x:c r="H3" s="13"/>
      <x:c r="I3" s="13"/>
      <x:c r="J3" s="13"/>
      <x:c r="K3" s="13"/>
      <x:c r="L3" s="13"/>
      <x:c r="M3" s="13"/>
      <x:c r="N3" s="13"/>
    </x:row>
    <x:row r="4" ht="24" customHeight="1">
      <x:c r="A4" s="11"/>
      <x:c r="B4" s="11"/>
      <x:c r="C4" s="11"/>
      <x:c r="D4" s="11"/>
      <x:c r="E4" s="11"/>
      <x:c r="F4" s="11"/>
      <x:c r="G4" s="11"/>
      <x:c r="H4" s="11"/>
      <x:c r="I4" s="11"/>
      <x:c r="J4" s="11"/>
      <x:c r="K4" s="11"/>
      <x:c r="L4" s="11"/>
      <x:c r="M4" s="11"/>
      <x:c r="N4" s="11"/>
    </x:row>
    <x:row r="5" ht="25" customHeight="1">
      <x:c r="A5" s="19" t="str">
        <x:v>Base cash forecast</x:v>
      </x:c>
      <x:c r="B5" s="19"/>
      <x:c r="C5" s="19"/>
      <x:c r="D5" s="19"/>
      <x:c r="E5" s="19"/>
      <x:c r="F5" s="19"/>
      <x:c r="G5" s="19"/>
      <x:c r="H5" s="19"/>
      <x:c r="I5" s="19"/>
      <x:c r="J5" s="19"/>
      <x:c r="K5" s="19"/>
      <x:c r="L5" s="19"/>
      <x:c r="M5" s="19"/>
      <x:c r="N5" s="19"/>
    </x:row>
    <x:row r="6" ht="24" customHeight="1">
      <x:c r="A6" s="11" t="str">
        <x:v>Week</x:v>
      </x:c>
      <x:c r="B6" s="11" t="n">
        <x:v>1</x:v>
      </x:c>
      <x:c r="C6" s="11" t="n">
        <x:v>2</x:v>
      </x:c>
      <x:c r="D6" s="11" t="n">
        <x:v>3</x:v>
      </x:c>
      <x:c r="E6" s="11" t="n">
        <x:v>4</x:v>
      </x:c>
      <x:c r="F6" s="11" t="n">
        <x:v>5</x:v>
      </x:c>
      <x:c r="G6" s="11" t="n">
        <x:v>6</x:v>
      </x:c>
      <x:c r="H6" s="11" t="n">
        <x:v>7</x:v>
      </x:c>
      <x:c r="I6" s="11" t="n">
        <x:v>8</x:v>
      </x:c>
      <x:c r="J6" s="11" t="n">
        <x:v>9</x:v>
      </x:c>
      <x:c r="K6" s="11" t="n">
        <x:v>10</x:v>
      </x:c>
      <x:c r="L6" s="11" t="n">
        <x:v>11</x:v>
      </x:c>
      <x:c r="M6" s="11" t="n">
        <x:v>12</x:v>
      </x:c>
      <x:c r="N6" s="11" t="n">
        <x:v>13</x:v>
      </x:c>
    </x:row>
    <x:row r="7" ht="24" customHeight="1">
      <x:c r="A7" s="11" t="str">
        <x:v>Opening cash</x:v>
      </x:c>
      <x:c r="B7" s="20" t="n">
        <x:f>Inputs!B6</x:f>
        <x:v>50</x:v>
      </x:c>
      <x:c r="C7" s="11" t="n">
        <x:f>B11</x:f>
        <x:v>40</x:v>
      </x:c>
      <x:c r="D7" s="11" t="n">
        <x:f>C11</x:f>
        <x:v>30</x:v>
      </x:c>
      <x:c r="E7" s="11" t="n">
        <x:f>D11</x:f>
        <x:v>25</x:v>
      </x:c>
      <x:c r="F7" s="11" t="n">
        <x:f>E11</x:f>
        <x:v>5</x:v>
      </x:c>
      <x:c r="G7" s="11" t="n">
        <x:f>F11</x:f>
        <x:v>15</x:v>
      </x:c>
      <x:c r="H7" s="11" t="n">
        <x:f>G11</x:f>
        <x:v>15</x:v>
      </x:c>
      <x:c r="I7" s="11" t="n">
        <x:f>H11</x:f>
        <x:v>0</x:v>
      </x:c>
      <x:c r="J7" s="11" t="n">
        <x:f>I11</x:f>
        <x:v>15</x:v>
      </x:c>
      <x:c r="K7" s="11" t="n">
        <x:f>J11</x:f>
        <x:v>10</x:v>
      </x:c>
      <x:c r="L7" s="11" t="n">
        <x:f>K11</x:f>
        <x:v>10</x:v>
      </x:c>
      <x:c r="M7" s="11" t="n">
        <x:f>L11</x:f>
        <x:v>10</x:v>
      </x:c>
      <x:c r="N7" s="11" t="n">
        <x:f>M11</x:f>
        <x:v>25</x:v>
      </x:c>
    </x:row>
    <x:row r="8" ht="24" customHeight="1">
      <x:c r="A8" s="11" t="str">
        <x:v>Customer receipts</x:v>
      </x:c>
      <x:c r="B8" s="20" t="n">
        <x:f>Inputs!B8</x:f>
        <x:v>20</x:v>
      </x:c>
      <x:c r="C8" s="20" t="n">
        <x:f>Inputs!B10</x:f>
        <x:v>25</x:v>
      </x:c>
      <x:c r="D8" s="20" t="n">
        <x:f>Inputs!B12</x:f>
        <x:v>30</x:v>
      </x:c>
      <x:c r="E8" s="20" t="n">
        <x:f>Inputs!B14</x:f>
        <x:v>20</x:v>
      </x:c>
      <x:c r="F8" s="20" t="n">
        <x:f>Inputs!B16</x:f>
        <x:v>40</x:v>
      </x:c>
      <x:c r="G8" s="20" t="n">
        <x:f>Inputs!B18</x:f>
        <x:v>35</x:v>
      </x:c>
      <x:c r="H8" s="20" t="n">
        <x:f>Inputs!B20</x:f>
        <x:v>25</x:v>
      </x:c>
      <x:c r="I8" s="20" t="n">
        <x:f>Inputs!B22</x:f>
        <x:v>45</x:v>
      </x:c>
      <x:c r="J8" s="20" t="n">
        <x:f>Inputs!B24</x:f>
        <x:v>30</x:v>
      </x:c>
      <x:c r="K8" s="20" t="n">
        <x:f>Inputs!B26</x:f>
        <x:v>40</x:v>
      </x:c>
      <x:c r="L8" s="20" t="n">
        <x:f>Inputs!B28</x:f>
        <x:v>35</x:v>
      </x:c>
      <x:c r="M8" s="20" t="n">
        <x:f>Inputs!B30</x:f>
        <x:v>45</x:v>
      </x:c>
      <x:c r="N8" s="20" t="n">
        <x:f>Inputs!B32</x:f>
        <x:v>50</x:v>
      </x:c>
    </x:row>
    <x:row r="9" ht="24" customHeight="1">
      <x:c r="A9" s="11" t="str">
        <x:v>Operating payments</x:v>
      </x:c>
      <x:c r="B9" s="20" t="n">
        <x:f>Inputs!B9</x:f>
        <x:v>30</x:v>
      </x:c>
      <x:c r="C9" s="20" t="n">
        <x:f>Inputs!B11</x:f>
        <x:v>35</x:v>
      </x:c>
      <x:c r="D9" s="20" t="n">
        <x:f>Inputs!B13</x:f>
        <x:v>35</x:v>
      </x:c>
      <x:c r="E9" s="20" t="n">
        <x:f>Inputs!B15</x:f>
        <x:v>40</x:v>
      </x:c>
      <x:c r="F9" s="20" t="n">
        <x:f>Inputs!B17</x:f>
        <x:v>30</x:v>
      </x:c>
      <x:c r="G9" s="20" t="n">
        <x:f>Inputs!B19</x:f>
        <x:v>35</x:v>
      </x:c>
      <x:c r="H9" s="20" t="n">
        <x:f>Inputs!B21</x:f>
        <x:v>40</x:v>
      </x:c>
      <x:c r="I9" s="20" t="n">
        <x:f>Inputs!B23</x:f>
        <x:v>30</x:v>
      </x:c>
      <x:c r="J9" s="20" t="n">
        <x:f>Inputs!B25</x:f>
        <x:v>35</x:v>
      </x:c>
      <x:c r="K9" s="20" t="n">
        <x:f>Inputs!B27</x:f>
        <x:v>40</x:v>
      </x:c>
      <x:c r="L9" s="20" t="n">
        <x:f>Inputs!B29</x:f>
        <x:v>35</x:v>
      </x:c>
      <x:c r="M9" s="20" t="n">
        <x:f>Inputs!B31</x:f>
        <x:v>30</x:v>
      </x:c>
      <x:c r="N9" s="20" t="n">
        <x:f>Inputs!B33</x:f>
        <x:v>40</x:v>
      </x:c>
    </x:row>
    <x:row r="10" ht="24" customHeight="1">
      <x:c r="A10" s="11" t="str">
        <x:v>Net cash flow</x:v>
      </x:c>
      <x:c r="B10" s="11" t="n">
        <x:f>B8-B9</x:f>
        <x:v>-10</x:v>
      </x:c>
      <x:c r="C10" s="11" t="n">
        <x:f>C8-C9</x:f>
        <x:v>-10</x:v>
      </x:c>
      <x:c r="D10" s="11" t="n">
        <x:f>D8-D9</x:f>
        <x:v>-5</x:v>
      </x:c>
      <x:c r="E10" s="11" t="n">
        <x:f>E8-E9</x:f>
        <x:v>-20</x:v>
      </x:c>
      <x:c r="F10" s="11" t="n">
        <x:f>F8-F9</x:f>
        <x:v>10</x:v>
      </x:c>
      <x:c r="G10" s="11" t="n">
        <x:f>G8-G9</x:f>
        <x:v>0</x:v>
      </x:c>
      <x:c r="H10" s="11" t="n">
        <x:f>H8-H9</x:f>
        <x:v>-15</x:v>
      </x:c>
      <x:c r="I10" s="11" t="n">
        <x:f>I8-I9</x:f>
        <x:v>15</x:v>
      </x:c>
      <x:c r="J10" s="11" t="n">
        <x:f>J8-J9</x:f>
        <x:v>-5</x:v>
      </x:c>
      <x:c r="K10" s="11" t="n">
        <x:f>K8-K9</x:f>
        <x:v>0</x:v>
      </x:c>
      <x:c r="L10" s="11" t="n">
        <x:f>L8-L9</x:f>
        <x:v>0</x:v>
      </x:c>
      <x:c r="M10" s="11" t="n">
        <x:f>M8-M9</x:f>
        <x:v>15</x:v>
      </x:c>
      <x:c r="N10" s="11" t="n">
        <x:f>N8-N9</x:f>
        <x:v>10</x:v>
      </x:c>
    </x:row>
    <x:row r="11" ht="24" customHeight="1">
      <x:c r="A11" s="22" t="str">
        <x:v>Closing cash</x:v>
      </x:c>
      <x:c r="B11" s="22" t="n">
        <x:f>B7+B10</x:f>
        <x:v>40</x:v>
      </x:c>
      <x:c r="C11" s="22" t="n">
        <x:f>C7+C10</x:f>
        <x:v>30</x:v>
      </x:c>
      <x:c r="D11" s="22" t="n">
        <x:f>D7+D10</x:f>
        <x:v>25</x:v>
      </x:c>
      <x:c r="E11" s="22" t="n">
        <x:f>E7+E10</x:f>
        <x:v>5</x:v>
      </x:c>
      <x:c r="F11" s="22" t="n">
        <x:f>F7+F10</x:f>
        <x:v>15</x:v>
      </x:c>
      <x:c r="G11" s="22" t="n">
        <x:f>G7+G10</x:f>
        <x:v>15</x:v>
      </x:c>
      <x:c r="H11" s="22" t="n">
        <x:f>H7+H10</x:f>
        <x:v>0</x:v>
      </x:c>
      <x:c r="I11" s="22" t="n">
        <x:f>I7+I10</x:f>
        <x:v>15</x:v>
      </x:c>
      <x:c r="J11" s="22" t="n">
        <x:f>J7+J10</x:f>
        <x:v>10</x:v>
      </x:c>
      <x:c r="K11" s="22" t="n">
        <x:f>K7+K10</x:f>
        <x:v>10</x:v>
      </x:c>
      <x:c r="L11" s="22" t="n">
        <x:f>L7+L10</x:f>
        <x:v>10</x:v>
      </x:c>
      <x:c r="M11" s="22" t="n">
        <x:f>M7+M10</x:f>
        <x:v>25</x:v>
      </x:c>
      <x:c r="N11" s="22" t="n">
        <x:f>N7+N10</x:f>
        <x:v>35</x:v>
      </x:c>
    </x:row>
    <x:row r="12" ht="24" customHeight="1">
      <x:c r="A12" s="11" t="str">
        <x:v>Minimum buffer</x:v>
      </x:c>
      <x:c r="B12" s="20" t="n">
        <x:f>Inputs!$B$7</x:f>
        <x:v>20</x:v>
      </x:c>
      <x:c r="C12" s="20" t="n">
        <x:f>Inputs!$B$7</x:f>
        <x:v>20</x:v>
      </x:c>
      <x:c r="D12" s="20" t="n">
        <x:f>Inputs!$B$7</x:f>
        <x:v>20</x:v>
      </x:c>
      <x:c r="E12" s="20" t="n">
        <x:f>Inputs!$B$7</x:f>
        <x:v>20</x:v>
      </x:c>
      <x:c r="F12" s="20" t="n">
        <x:f>Inputs!$B$7</x:f>
        <x:v>20</x:v>
      </x:c>
      <x:c r="G12" s="20" t="n">
        <x:f>Inputs!$B$7</x:f>
        <x:v>20</x:v>
      </x:c>
      <x:c r="H12" s="20" t="n">
        <x:f>Inputs!$B$7</x:f>
        <x:v>20</x:v>
      </x:c>
      <x:c r="I12" s="20" t="n">
        <x:f>Inputs!$B$7</x:f>
        <x:v>20</x:v>
      </x:c>
      <x:c r="J12" s="20" t="n">
        <x:f>Inputs!$B$7</x:f>
        <x:v>20</x:v>
      </x:c>
      <x:c r="K12" s="20" t="n">
        <x:f>Inputs!$B$7</x:f>
        <x:v>20</x:v>
      </x:c>
      <x:c r="L12" s="20" t="n">
        <x:f>Inputs!$B$7</x:f>
        <x:v>20</x:v>
      </x:c>
      <x:c r="M12" s="20" t="n">
        <x:f>Inputs!$B$7</x:f>
        <x:v>20</x:v>
      </x:c>
      <x:c r="N12" s="20" t="n">
        <x:f>Inputs!$B$7</x:f>
        <x:v>20</x:v>
      </x:c>
    </x:row>
    <x:row r="13" ht="24" customHeight="1">
      <x:c r="A13" s="11" t="str">
        <x:v>Buffer headroom</x:v>
      </x:c>
      <x:c r="B13" s="11" t="n">
        <x:f>B11-B12</x:f>
        <x:v>20</x:v>
      </x:c>
      <x:c r="C13" s="11" t="n">
        <x:f>C11-C12</x:f>
        <x:v>10</x:v>
      </x:c>
      <x:c r="D13" s="11" t="n">
        <x:f>D11-D12</x:f>
        <x:v>5</x:v>
      </x:c>
      <x:c r="E13" s="11" t="n">
        <x:f>E11-E12</x:f>
        <x:v>-15</x:v>
      </x:c>
      <x:c r="F13" s="11" t="n">
        <x:f>F11-F12</x:f>
        <x:v>-5</x:v>
      </x:c>
      <x:c r="G13" s="11" t="n">
        <x:f>G11-G12</x:f>
        <x:v>-5</x:v>
      </x:c>
      <x:c r="H13" s="11" t="n">
        <x:f>H11-H12</x:f>
        <x:v>-20</x:v>
      </x:c>
      <x:c r="I13" s="11" t="n">
        <x:f>I11-I12</x:f>
        <x:v>-5</x:v>
      </x:c>
      <x:c r="J13" s="11" t="n">
        <x:f>J11-J12</x:f>
        <x:v>-10</x:v>
      </x:c>
      <x:c r="K13" s="11" t="n">
        <x:f>K11-K12</x:f>
        <x:v>-10</x:v>
      </x:c>
      <x:c r="L13" s="11" t="n">
        <x:f>L11-L12</x:f>
        <x:v>-10</x:v>
      </x:c>
      <x:c r="M13" s="11" t="n">
        <x:f>M11-M12</x:f>
        <x:v>5</x:v>
      </x:c>
      <x:c r="N13" s="11" t="n">
        <x:f>N11-N12</x:f>
        <x:v>15</x:v>
      </x:c>
    </x:row>
    <x:row r="14" ht="24" customHeight="1">
      <x:c r="A14" s="11" t="str">
        <x:v>Below buffer?</x:v>
      </x:c>
      <x:c r="B14" s="11" t="str">
        <x:f>IF(B13&lt;0,"Yes","No")</x:f>
        <x:v>No</x:v>
      </x:c>
      <x:c r="C14" s="11" t="str">
        <x:f>IF(C13&lt;0,"Yes","No")</x:f>
        <x:v>No</x:v>
      </x:c>
      <x:c r="D14" s="11" t="str">
        <x:f>IF(D13&lt;0,"Yes","No")</x:f>
        <x:v>No</x:v>
      </x:c>
      <x:c r="E14" s="11" t="str">
        <x:f>IF(E13&lt;0,"Yes","No")</x:f>
        <x:v>Yes</x:v>
      </x:c>
      <x:c r="F14" s="11" t="str">
        <x:f>IF(F13&lt;0,"Yes","No")</x:f>
        <x:v>Yes</x:v>
      </x:c>
      <x:c r="G14" s="11" t="str">
        <x:f>IF(G13&lt;0,"Yes","No")</x:f>
        <x:v>Yes</x:v>
      </x:c>
      <x:c r="H14" s="11" t="str">
        <x:f>IF(H13&lt;0,"Yes","No")</x:f>
        <x:v>Yes</x:v>
      </x:c>
      <x:c r="I14" s="11" t="str">
        <x:f>IF(I13&lt;0,"Yes","No")</x:f>
        <x:v>Yes</x:v>
      </x:c>
      <x:c r="J14" s="11" t="str">
        <x:f>IF(J13&lt;0,"Yes","No")</x:f>
        <x:v>Yes</x:v>
      </x:c>
      <x:c r="K14" s="11" t="str">
        <x:f>IF(K13&lt;0,"Yes","No")</x:f>
        <x:v>Yes</x:v>
      </x:c>
      <x:c r="L14" s="11" t="str">
        <x:f>IF(L13&lt;0,"Yes","No")</x:f>
        <x:v>Yes</x:v>
      </x:c>
      <x:c r="M14" s="11" t="str">
        <x:f>IF(M13&lt;0,"Yes","No")</x:f>
        <x:v>No</x:v>
      </x:c>
      <x:c r="N14" s="11" t="str">
        <x:f>IF(N13&lt;0,"Yes","No")</x:f>
        <x:v>No</x:v>
      </x:c>
    </x:row>
    <x:row r="15" ht="24" customHeight="1">
      <x:c r="A15" s="11" t="str">
        <x:v>First base breach (week)</x:v>
      </x:c>
      <x:c r="B15" s="11" t="n">
        <x:f>IF(COUNTIFS(B14:N14,"Yes")=0,"None",MATCH("Yes",B14:N14,0))</x:f>
        <x:v>4</x:v>
      </x:c>
      <x:c r="C15" s="11"/>
      <x:c r="D15" s="11"/>
      <x:c r="E15" s="11"/>
      <x:c r="F15" s="11"/>
      <x:c r="G15" s="11"/>
      <x:c r="H15" s="11"/>
      <x:c r="I15" s="11"/>
      <x:c r="J15" s="11"/>
      <x:c r="K15" s="11"/>
      <x:c r="L15" s="11"/>
      <x:c r="M15" s="11"/>
      <x:c r="N15" s="11"/>
    </x:row>
    <x:row r="16" ht="24" customHeight="1">
      <x:c r="A16" s="11" t="str">
        <x:v>Minimum base cash</x:v>
      </x:c>
      <x:c r="B16" s="11" t="n">
        <x:f>MIN(B11:N11)</x:f>
        <x:v>0</x:v>
      </x:c>
      <x:c r="C16" s="11"/>
      <x:c r="D16" s="11"/>
      <x:c r="E16" s="11"/>
      <x:c r="F16" s="11"/>
      <x:c r="G16" s="11"/>
      <x:c r="H16" s="11"/>
      <x:c r="I16" s="11"/>
      <x:c r="J16" s="11"/>
      <x:c r="K16" s="11"/>
      <x:c r="L16" s="11"/>
      <x:c r="M16" s="11"/>
      <x:c r="N16" s="11"/>
    </x:row>
    <x:row r="17" ht="24" customHeight="1">
      <x:c r="A17" s="11" t="str">
        <x:v>Minimum base headroom</x:v>
      </x:c>
      <x:c r="B17" s="11" t="n">
        <x:f>MIN(B13:N13)</x:f>
        <x:v>-20</x:v>
      </x:c>
      <x:c r="C17" s="11"/>
      <x:c r="D17" s="11"/>
      <x:c r="E17" s="11"/>
      <x:c r="F17" s="11"/>
      <x:c r="G17" s="11"/>
      <x:c r="H17" s="11"/>
      <x:c r="I17" s="11"/>
      <x:c r="J17" s="11"/>
      <x:c r="K17" s="11"/>
      <x:c r="L17" s="11"/>
      <x:c r="M17" s="11"/>
      <x:c r="N17" s="11"/>
    </x:row>
    <x:row r="18" ht="25" customHeight="1">
      <x:c r="A18" s="19" t="str">
        <x:v>Receipt-delay test</x:v>
      </x:c>
      <x:c r="B18" s="19"/>
      <x:c r="C18" s="19"/>
      <x:c r="D18" s="19"/>
      <x:c r="E18" s="19"/>
      <x:c r="F18" s="19"/>
      <x:c r="G18" s="19"/>
      <x:c r="H18" s="19"/>
      <x:c r="I18" s="19"/>
      <x:c r="J18" s="19"/>
      <x:c r="K18" s="19"/>
      <x:c r="L18" s="19"/>
      <x:c r="M18" s="19"/>
      <x:c r="N18" s="19"/>
    </x:row>
    <x:row r="19" ht="24" customHeight="1">
      <x:c r="A19" s="11" t="str">
        <x:v>Week</x:v>
      </x:c>
      <x:c r="B19" s="11" t="n">
        <x:v>1</x:v>
      </x:c>
      <x:c r="C19" s="11" t="n">
        <x:v>2</x:v>
      </x:c>
      <x:c r="D19" s="11" t="n">
        <x:v>3</x:v>
      </x:c>
      <x:c r="E19" s="11" t="n">
        <x:v>4</x:v>
      </x:c>
      <x:c r="F19" s="11" t="n">
        <x:v>5</x:v>
      </x:c>
      <x:c r="G19" s="11" t="n">
        <x:v>6</x:v>
      </x:c>
      <x:c r="H19" s="11" t="n">
        <x:v>7</x:v>
      </x:c>
      <x:c r="I19" s="11" t="n">
        <x:v>8</x:v>
      </x:c>
      <x:c r="J19" s="11" t="n">
        <x:v>9</x:v>
      </x:c>
      <x:c r="K19" s="11" t="n">
        <x:v>10</x:v>
      </x:c>
      <x:c r="L19" s="11" t="n">
        <x:v>11</x:v>
      </x:c>
      <x:c r="M19" s="11" t="n">
        <x:v>12</x:v>
      </x:c>
      <x:c r="N19" s="11" t="n">
        <x:v>13</x:v>
      </x:c>
    </x:row>
    <x:row r="20" ht="24" customHeight="1">
      <x:c r="A20" s="11" t="str">
        <x:v>Opening cash</x:v>
      </x:c>
      <x:c r="B20" s="20" t="n">
        <x:f>Inputs!B6</x:f>
        <x:v>50</x:v>
      </x:c>
      <x:c r="C20" s="11" t="n">
        <x:f>B24</x:f>
        <x:v>40</x:v>
      </x:c>
      <x:c r="D20" s="11" t="n">
        <x:f>C24</x:f>
        <x:v>30</x:v>
      </x:c>
      <x:c r="E20" s="11" t="n">
        <x:f>D24</x:f>
        <x:v>25</x:v>
      </x:c>
      <x:c r="F20" s="11" t="n">
        <x:f>E24</x:f>
        <x:v>5</x:v>
      </x:c>
      <x:c r="G20" s="11" t="n">
        <x:f>F24</x:f>
        <x:v>5</x:v>
      </x:c>
      <x:c r="H20" s="11" t="n">
        <x:f>G24</x:f>
        <x:v>15</x:v>
      </x:c>
      <x:c r="I20" s="11" t="n">
        <x:f>H24</x:f>
        <x:v>0</x:v>
      </x:c>
      <x:c r="J20" s="11" t="n">
        <x:f>I24</x:f>
        <x:v>15</x:v>
      </x:c>
      <x:c r="K20" s="11" t="n">
        <x:f>J24</x:f>
        <x:v>10</x:v>
      </x:c>
      <x:c r="L20" s="11" t="n">
        <x:f>K24</x:f>
        <x:v>10</x:v>
      </x:c>
      <x:c r="M20" s="11" t="n">
        <x:f>L24</x:f>
        <x:v>10</x:v>
      </x:c>
      <x:c r="N20" s="11" t="n">
        <x:f>M24</x:f>
        <x:v>25</x:v>
      </x:c>
    </x:row>
    <x:row r="21" ht="24" customHeight="1">
      <x:c r="A21" s="11" t="str">
        <x:v>Customer receipts</x:v>
      </x:c>
      <x:c r="B21" s="20" t="n">
        <x:f>Inputs!B8</x:f>
        <x:v>20</x:v>
      </x:c>
      <x:c r="C21" s="20" t="n">
        <x:f>Inputs!B10</x:f>
        <x:v>25</x:v>
      </x:c>
      <x:c r="D21" s="20" t="n">
        <x:f>Inputs!B12</x:f>
        <x:v>30</x:v>
      </x:c>
      <x:c r="E21" s="20" t="n">
        <x:f>Inputs!B14</x:f>
        <x:v>20</x:v>
      </x:c>
      <x:c r="F21" s="20" t="n">
        <x:f>Inputs!B16-Inputs!B35</x:f>
        <x:v>30</x:v>
      </x:c>
      <x:c r="G21" s="20" t="n">
        <x:f>Inputs!B18+Inputs!B35</x:f>
        <x:v>45</x:v>
      </x:c>
      <x:c r="H21" s="20" t="n">
        <x:f>Inputs!B20</x:f>
        <x:v>25</x:v>
      </x:c>
      <x:c r="I21" s="20" t="n">
        <x:f>Inputs!B22</x:f>
        <x:v>45</x:v>
      </x:c>
      <x:c r="J21" s="20" t="n">
        <x:f>Inputs!B24</x:f>
        <x:v>30</x:v>
      </x:c>
      <x:c r="K21" s="20" t="n">
        <x:f>Inputs!B26</x:f>
        <x:v>40</x:v>
      </x:c>
      <x:c r="L21" s="20" t="n">
        <x:f>Inputs!B28</x:f>
        <x:v>35</x:v>
      </x:c>
      <x:c r="M21" s="20" t="n">
        <x:f>Inputs!B30</x:f>
        <x:v>45</x:v>
      </x:c>
      <x:c r="N21" s="20" t="n">
        <x:f>Inputs!B32</x:f>
        <x:v>50</x:v>
      </x:c>
    </x:row>
    <x:row r="22" ht="24" customHeight="1">
      <x:c r="A22" s="11" t="str">
        <x:v>Operating payments</x:v>
      </x:c>
      <x:c r="B22" s="20" t="n">
        <x:f>Inputs!B9</x:f>
        <x:v>30</x:v>
      </x:c>
      <x:c r="C22" s="20" t="n">
        <x:f>Inputs!B11</x:f>
        <x:v>35</x:v>
      </x:c>
      <x:c r="D22" s="20" t="n">
        <x:f>Inputs!B13</x:f>
        <x:v>35</x:v>
      </x:c>
      <x:c r="E22" s="20" t="n">
        <x:f>Inputs!B15</x:f>
        <x:v>40</x:v>
      </x:c>
      <x:c r="F22" s="20" t="n">
        <x:f>Inputs!B17</x:f>
        <x:v>30</x:v>
      </x:c>
      <x:c r="G22" s="20" t="n">
        <x:f>Inputs!B19</x:f>
        <x:v>35</x:v>
      </x:c>
      <x:c r="H22" s="20" t="n">
        <x:f>Inputs!B21</x:f>
        <x:v>40</x:v>
      </x:c>
      <x:c r="I22" s="20" t="n">
        <x:f>Inputs!B23</x:f>
        <x:v>30</x:v>
      </x:c>
      <x:c r="J22" s="20" t="n">
        <x:f>Inputs!B25</x:f>
        <x:v>35</x:v>
      </x:c>
      <x:c r="K22" s="20" t="n">
        <x:f>Inputs!B27</x:f>
        <x:v>40</x:v>
      </x:c>
      <x:c r="L22" s="20" t="n">
        <x:f>Inputs!B29</x:f>
        <x:v>35</x:v>
      </x:c>
      <x:c r="M22" s="20" t="n">
        <x:f>Inputs!B31</x:f>
        <x:v>30</x:v>
      </x:c>
      <x:c r="N22" s="20" t="n">
        <x:f>Inputs!B33</x:f>
        <x:v>40</x:v>
      </x:c>
    </x:row>
    <x:row r="23" ht="24" customHeight="1">
      <x:c r="A23" s="11" t="str">
        <x:v>Net cash flow</x:v>
      </x:c>
      <x:c r="B23" s="11" t="n">
        <x:f>B21-B22</x:f>
        <x:v>-10</x:v>
      </x:c>
      <x:c r="C23" s="11" t="n">
        <x:f>C21-C22</x:f>
        <x:v>-10</x:v>
      </x:c>
      <x:c r="D23" s="11" t="n">
        <x:f>D21-D22</x:f>
        <x:v>-5</x:v>
      </x:c>
      <x:c r="E23" s="11" t="n">
        <x:f>E21-E22</x:f>
        <x:v>-20</x:v>
      </x:c>
      <x:c r="F23" s="11" t="n">
        <x:f>F21-F22</x:f>
        <x:v>0</x:v>
      </x:c>
      <x:c r="G23" s="11" t="n">
        <x:f>G21-G22</x:f>
        <x:v>10</x:v>
      </x:c>
      <x:c r="H23" s="11" t="n">
        <x:f>H21-H22</x:f>
        <x:v>-15</x:v>
      </x:c>
      <x:c r="I23" s="11" t="n">
        <x:f>I21-I22</x:f>
        <x:v>15</x:v>
      </x:c>
      <x:c r="J23" s="11" t="n">
        <x:f>J21-J22</x:f>
        <x:v>-5</x:v>
      </x:c>
      <x:c r="K23" s="11" t="n">
        <x:f>K21-K22</x:f>
        <x:v>0</x:v>
      </x:c>
      <x:c r="L23" s="11" t="n">
        <x:f>L21-L22</x:f>
        <x:v>0</x:v>
      </x:c>
      <x:c r="M23" s="11" t="n">
        <x:f>M21-M22</x:f>
        <x:v>15</x:v>
      </x:c>
      <x:c r="N23" s="11" t="n">
        <x:f>N21-N22</x:f>
        <x:v>10</x:v>
      </x:c>
    </x:row>
    <x:row r="24" ht="24" customHeight="1">
      <x:c r="A24" s="22" t="str">
        <x:v>Closing cash</x:v>
      </x:c>
      <x:c r="B24" s="22" t="n">
        <x:f>B20+B23</x:f>
        <x:v>40</x:v>
      </x:c>
      <x:c r="C24" s="22" t="n">
        <x:f>C20+C23</x:f>
        <x:v>30</x:v>
      </x:c>
      <x:c r="D24" s="22" t="n">
        <x:f>D20+D23</x:f>
        <x:v>25</x:v>
      </x:c>
      <x:c r="E24" s="22" t="n">
        <x:f>E20+E23</x:f>
        <x:v>5</x:v>
      </x:c>
      <x:c r="F24" s="22" t="n">
        <x:f>F20+F23</x:f>
        <x:v>5</x:v>
      </x:c>
      <x:c r="G24" s="22" t="n">
        <x:f>G20+G23</x:f>
        <x:v>15</x:v>
      </x:c>
      <x:c r="H24" s="22" t="n">
        <x:f>H20+H23</x:f>
        <x:v>0</x:v>
      </x:c>
      <x:c r="I24" s="22" t="n">
        <x:f>I20+I23</x:f>
        <x:v>15</x:v>
      </x:c>
      <x:c r="J24" s="22" t="n">
        <x:f>J20+J23</x:f>
        <x:v>10</x:v>
      </x:c>
      <x:c r="K24" s="22" t="n">
        <x:f>K20+K23</x:f>
        <x:v>10</x:v>
      </x:c>
      <x:c r="L24" s="22" t="n">
        <x:f>L20+L23</x:f>
        <x:v>10</x:v>
      </x:c>
      <x:c r="M24" s="22" t="n">
        <x:f>M20+M23</x:f>
        <x:v>25</x:v>
      </x:c>
      <x:c r="N24" s="22" t="n">
        <x:f>N20+N23</x:f>
        <x:v>35</x:v>
      </x:c>
    </x:row>
    <x:row r="25" ht="24" customHeight="1">
      <x:c r="A25" s="11" t="str">
        <x:v>Minimum buffer</x:v>
      </x:c>
      <x:c r="B25" s="20" t="n">
        <x:f>Inputs!$B$7</x:f>
        <x:v>20</x:v>
      </x:c>
      <x:c r="C25" s="20" t="n">
        <x:f>Inputs!$B$7</x:f>
        <x:v>20</x:v>
      </x:c>
      <x:c r="D25" s="20" t="n">
        <x:f>Inputs!$B$7</x:f>
        <x:v>20</x:v>
      </x:c>
      <x:c r="E25" s="20" t="n">
        <x:f>Inputs!$B$7</x:f>
        <x:v>20</x:v>
      </x:c>
      <x:c r="F25" s="20" t="n">
        <x:f>Inputs!$B$7</x:f>
        <x:v>20</x:v>
      </x:c>
      <x:c r="G25" s="20" t="n">
        <x:f>Inputs!$B$7</x:f>
        <x:v>20</x:v>
      </x:c>
      <x:c r="H25" s="20" t="n">
        <x:f>Inputs!$B$7</x:f>
        <x:v>20</x:v>
      </x:c>
      <x:c r="I25" s="20" t="n">
        <x:f>Inputs!$B$7</x:f>
        <x:v>20</x:v>
      </x:c>
      <x:c r="J25" s="20" t="n">
        <x:f>Inputs!$B$7</x:f>
        <x:v>20</x:v>
      </x:c>
      <x:c r="K25" s="20" t="n">
        <x:f>Inputs!$B$7</x:f>
        <x:v>20</x:v>
      </x:c>
      <x:c r="L25" s="20" t="n">
        <x:f>Inputs!$B$7</x:f>
        <x:v>20</x:v>
      </x:c>
      <x:c r="M25" s="20" t="n">
        <x:f>Inputs!$B$7</x:f>
        <x:v>20</x:v>
      </x:c>
      <x:c r="N25" s="20" t="n">
        <x:f>Inputs!$B$7</x:f>
        <x:v>20</x:v>
      </x:c>
    </x:row>
    <x:row r="26" ht="24" customHeight="1">
      <x:c r="A26" s="11" t="str">
        <x:v>Buffer headroom</x:v>
      </x:c>
      <x:c r="B26" s="11" t="n">
        <x:f>B24-B25</x:f>
        <x:v>20</x:v>
      </x:c>
      <x:c r="C26" s="11" t="n">
        <x:f>C24-C25</x:f>
        <x:v>10</x:v>
      </x:c>
      <x:c r="D26" s="11" t="n">
        <x:f>D24-D25</x:f>
        <x:v>5</x:v>
      </x:c>
      <x:c r="E26" s="11" t="n">
        <x:f>E24-E25</x:f>
        <x:v>-15</x:v>
      </x:c>
      <x:c r="F26" s="11" t="n">
        <x:f>F24-F25</x:f>
        <x:v>-15</x:v>
      </x:c>
      <x:c r="G26" s="11" t="n">
        <x:f>G24-G25</x:f>
        <x:v>-5</x:v>
      </x:c>
      <x:c r="H26" s="11" t="n">
        <x:f>H24-H25</x:f>
        <x:v>-20</x:v>
      </x:c>
      <x:c r="I26" s="11" t="n">
        <x:f>I24-I25</x:f>
        <x:v>-5</x:v>
      </x:c>
      <x:c r="J26" s="11" t="n">
        <x:f>J24-J25</x:f>
        <x:v>-10</x:v>
      </x:c>
      <x:c r="K26" s="11" t="n">
        <x:f>K24-K25</x:f>
        <x:v>-10</x:v>
      </x:c>
      <x:c r="L26" s="11" t="n">
        <x:f>L24-L25</x:f>
        <x:v>-10</x:v>
      </x:c>
      <x:c r="M26" s="11" t="n">
        <x:f>M24-M25</x:f>
        <x:v>5</x:v>
      </x:c>
      <x:c r="N26" s="11" t="n">
        <x:f>N24-N25</x:f>
        <x:v>15</x:v>
      </x:c>
    </x:row>
    <x:row r="27" ht="24" customHeight="1">
      <x:c r="A27" s="11" t="str">
        <x:v>Below buffer?</x:v>
      </x:c>
      <x:c r="B27" s="11" t="str">
        <x:f>IF(B26&lt;0,"Yes","No")</x:f>
        <x:v>No</x:v>
      </x:c>
      <x:c r="C27" s="11" t="str">
        <x:f>IF(C26&lt;0,"Yes","No")</x:f>
        <x:v>No</x:v>
      </x:c>
      <x:c r="D27" s="11" t="str">
        <x:f>IF(D26&lt;0,"Yes","No")</x:f>
        <x:v>No</x:v>
      </x:c>
      <x:c r="E27" s="11" t="str">
        <x:f>IF(E26&lt;0,"Yes","No")</x:f>
        <x:v>Yes</x:v>
      </x:c>
      <x:c r="F27" s="11" t="str">
        <x:f>IF(F26&lt;0,"Yes","No")</x:f>
        <x:v>Yes</x:v>
      </x:c>
      <x:c r="G27" s="11" t="str">
        <x:f>IF(G26&lt;0,"Yes","No")</x:f>
        <x:v>Yes</x:v>
      </x:c>
      <x:c r="H27" s="11" t="str">
        <x:f>IF(H26&lt;0,"Yes","No")</x:f>
        <x:v>Yes</x:v>
      </x:c>
      <x:c r="I27" s="11" t="str">
        <x:f>IF(I26&lt;0,"Yes","No")</x:f>
        <x:v>Yes</x:v>
      </x:c>
      <x:c r="J27" s="11" t="str">
        <x:f>IF(J26&lt;0,"Yes","No")</x:f>
        <x:v>Yes</x:v>
      </x:c>
      <x:c r="K27" s="11" t="str">
        <x:f>IF(K26&lt;0,"Yes","No")</x:f>
        <x:v>Yes</x:v>
      </x:c>
      <x:c r="L27" s="11" t="str">
        <x:f>IF(L26&lt;0,"Yes","No")</x:f>
        <x:v>Yes</x:v>
      </x:c>
      <x:c r="M27" s="11" t="str">
        <x:f>IF(M26&lt;0,"Yes","No")</x:f>
        <x:v>No</x:v>
      </x:c>
      <x:c r="N27" s="11" t="str">
        <x:f>IF(N26&lt;0,"Yes","No")</x:f>
        <x:v>No</x:v>
      </x:c>
    </x:row>
    <x:row r="28" ht="24" customHeight="1">
      <x:c r="A28" s="11"/>
      <x:c r="B28" s="11"/>
      <x:c r="C28" s="11"/>
      <x:c r="D28" s="11"/>
      <x:c r="E28" s="11"/>
      <x:c r="F28" s="11"/>
      <x:c r="G28" s="11"/>
      <x:c r="H28" s="11"/>
      <x:c r="I28" s="11"/>
      <x:c r="J28" s="11"/>
      <x:c r="K28" s="11"/>
      <x:c r="L28" s="11"/>
      <x:c r="M28" s="11"/>
      <x:c r="N28" s="11"/>
    </x:row>
    <x:row r="29" ht="24" customHeight="1">
      <x:c r="A29" s="11" t="str">
        <x:v>Base cash roll-forward</x:v>
      </x:c>
      <x:c r="B29" s="23" t="n">
        <x:f>N11-Inputs!B6-SUM(B8:N8)+SUM(B9:N9)</x:f>
        <x:v>0</x:v>
      </x:c>
      <x:c r="C29" s="11"/>
      <x:c r="D29" s="11"/>
      <x:c r="E29" s="11"/>
      <x:c r="F29" s="11"/>
      <x:c r="G29" s="11"/>
      <x:c r="H29" s="11"/>
      <x:c r="I29" s="11"/>
      <x:c r="J29" s="11"/>
      <x:c r="K29" s="11"/>
      <x:c r="L29" s="11"/>
      <x:c r="M29" s="11"/>
      <x:c r="N29" s="11"/>
    </x:row>
    <x:row r="30" ht="24" customHeight="1">
      <x:c r="A30" s="11" t="str">
        <x:v>Delay cash roll-forward</x:v>
      </x:c>
      <x:c r="B30" s="23" t="n">
        <x:f>N24-Inputs!B6-SUM(B21:N21)+SUM(B22:N22)</x:f>
        <x:v>0</x:v>
      </x:c>
      <x:c r="C30" s="11"/>
      <x:c r="D30" s="11"/>
      <x:c r="E30" s="11"/>
      <x:c r="F30" s="11"/>
      <x:c r="G30" s="11"/>
      <x:c r="H30" s="11"/>
      <x:c r="I30" s="11"/>
      <x:c r="J30" s="11"/>
      <x:c r="K30" s="11"/>
      <x:c r="L30" s="11"/>
      <x:c r="M30" s="11"/>
      <x:c r="N30" s="11"/>
    </x:row>
    <x:row r="31" ht="24" customHeight="1">
      <x:c r="A31" s="11" t="str">
        <x:v>Total receipts unchanged</x:v>
      </x:c>
      <x:c r="B31" s="24" t="n">
        <x:f>SUM(B21:N21)-SUM(B8:N8)</x:f>
        <x:v>0</x:v>
      </x:c>
      <x:c r="C31" s="11"/>
      <x:c r="D31" s="11"/>
      <x:c r="E31" s="11"/>
      <x:c r="F31" s="11"/>
      <x:c r="G31" s="11"/>
      <x:c r="H31" s="11"/>
      <x:c r="I31" s="11"/>
      <x:c r="J31" s="11"/>
      <x:c r="K31" s="11"/>
      <x:c r="L31" s="11"/>
      <x:c r="M31" s="11"/>
      <x:c r="N31" s="11"/>
    </x:row>
    <x:row r="32" ht="24" customHeight="1">
      <x:c r="A32" s="11" t="str">
        <x:v>Final cash difference</x:v>
      </x:c>
      <x:c r="B32" s="24" t="n">
        <x:f>N24-N11</x:f>
        <x:v>0</x:v>
      </x:c>
      <x:c r="C32" s="11"/>
      <x:c r="D32" s="11"/>
      <x:c r="E32" s="11"/>
      <x:c r="F32" s="11"/>
      <x:c r="G32" s="11"/>
      <x:c r="H32" s="11"/>
      <x:c r="I32" s="11"/>
      <x:c r="J32" s="11"/>
      <x:c r="K32" s="11"/>
      <x:c r="L32" s="11"/>
      <x:c r="M32" s="11"/>
      <x:c r="N32" s="11"/>
    </x:row>
    <x:row r="33" ht="24" customHeight="1">
      <x:c r="A33" s="11"/>
      <x:c r="B33" s="11"/>
      <x:c r="C33" s="11"/>
      <x:c r="D33" s="11"/>
      <x:c r="E33" s="11"/>
      <x:c r="F33" s="11"/>
      <x:c r="G33" s="11"/>
      <x:c r="H33" s="11"/>
      <x:c r="I33" s="11"/>
      <x:c r="J33" s="11"/>
      <x:c r="K33" s="11"/>
      <x:c r="L33" s="11"/>
      <x:c r="M33" s="11"/>
      <x:c r="N33" s="11"/>
    </x:row>
    <x:row r="34" ht="40" customHeight="1">
      <x:c r="A34" s="13" t="str">
        <x:v>The first breach is actionable before the lowest cash week. The delay is editable on Inputs. Negative receipt scenarios require a revised customer schedule. No financing is assumed.</x:v>
      </x:c>
      <x:c r="B34" s="13"/>
      <x:c r="C34" s="13"/>
      <x:c r="D34" s="13"/>
      <x:c r="E34" s="13"/>
      <x:c r="F34" s="13"/>
      <x:c r="G34" s="13"/>
      <x:c r="H34" s="13"/>
      <x:c r="I34" s="13"/>
      <x:c r="J34" s="13"/>
      <x:c r="K34" s="13"/>
      <x:c r="L34" s="13"/>
      <x:c r="M34" s="13"/>
      <x:c r="N34" s="13"/>
    </x:row>
    <x:row r="35" ht="24" customHeight="1">
      <x:c r="A35" s="11"/>
      <x:c r="B35" s="11"/>
      <x:c r="C35" s="11"/>
      <x:c r="D35" s="11"/>
      <x:c r="E35" s="11"/>
      <x:c r="F35" s="11"/>
      <x:c r="G35" s="11"/>
      <x:c r="H35" s="11"/>
      <x:c r="I35" s="11"/>
      <x:c r="J35" s="11"/>
      <x:c r="K35" s="11"/>
      <x:c r="L35" s="11"/>
      <x:c r="M35" s="11"/>
      <x:c r="N35" s="11"/>
    </x:row>
    <x:row r="36" ht="24" customHeight="1">
      <x:c r="A36" s="11"/>
      <x:c r="B36" s="11"/>
      <x:c r="C36" s="11"/>
      <x:c r="D36" s="11"/>
      <x:c r="E36" s="11"/>
      <x:c r="F36" s="11"/>
      <x:c r="G36" s="11"/>
      <x:c r="H36" s="11"/>
      <x:c r="I36" s="11"/>
      <x:c r="J36" s="11"/>
      <x:c r="K36" s="11"/>
      <x:c r="L36" s="11"/>
      <x:c r="M36" s="11"/>
      <x:c r="N36" s="11"/>
    </x:row>
    <x:row r="37" ht="24" customHeight="1">
      <x:c r="A37" s="11"/>
      <x:c r="B37" s="11"/>
      <x:c r="C37" s="11"/>
      <x:c r="D37" s="11"/>
      <x:c r="E37" s="11"/>
      <x:c r="F37" s="11"/>
      <x:c r="G37" s="11"/>
      <x:c r="H37" s="11"/>
      <x:c r="I37" s="11"/>
      <x:c r="J37" s="11"/>
      <x:c r="K37" s="11"/>
      <x:c r="L37" s="11"/>
      <x:c r="M37" s="11"/>
      <x:c r="N37" s="11"/>
    </x:row>
  </x:sheetData>
  <x:mergeCells>
    <x:mergeCell ref="A2:N2"/>
    <x:mergeCell ref="A3:N3"/>
    <x:mergeCell ref="A34:N34"/>
  </x:mergeCells>
  <x:conditionalFormatting sqref="B13:N13">
    <x:cfRule type="cellIs" dxfId="0" priority="1" operator="lessThan">
      <x:formula>0</x:formula>
    </x:cfRule>
  </x:conditionalFormatting>
  <x:conditionalFormatting sqref="B26:N26">
    <x:cfRule type="cellIs" dxfId="1" priority="2" operator="lessThan">
      <x:formula>0</x:formula>
    </x:cfRule>
  </x:conditionalFormatting>
  <x:conditionalFormatting sqref="B29:B29">
    <x:cfRule type="cellIs" dxfId="2" priority="3" operator="notBetween">
      <x:formula>-0.005</x:formula>
      <x:formula>0.005</x:formula>
    </x:cfRule>
  </x:conditionalFormatting>
  <x:conditionalFormatting sqref="B30:B30">
    <x:cfRule type="cellIs" dxfId="3" priority="4" operator="notBetween">
      <x:formula>-0.005</x:formula>
      <x:formula>0.005</x:formula>
    </x:cfRule>
  </x:conditionalFormatting>
  <x:conditionalFormatting sqref="B31:B31">
    <x:cfRule type="cellIs" dxfId="4" priority="5" operator="notBetween">
      <x:formula>-0.005</x:formula>
      <x:formula>0.005</x:formula>
    </x:cfRule>
  </x:conditionalFormatting>
  <x:conditionalFormatting sqref="B32:B32">
    <x:cfRule type="cellIs" dxfId="5" priority="6" operator="notBetween">
      <x:formula>-0.005</x:formula>
      <x:formula>0.005</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s>
  <x:sheetData>
    <x:row r="1" ht="24" customHeight="1">
      <x:c r="A1" s="11"/>
      <x:c r="B1" s="11"/>
      <x:c r="C1" s="11"/>
      <x:c r="D1" s="11"/>
      <x:c r="E1" s="11"/>
      <x:c r="F1" s="11"/>
    </x:row>
    <x:row r="2" ht="32" customHeight="1">
      <x:c r="A2" s="14" t="str">
        <x:v>CFT-02 — Decision and supporting evidence</x:v>
      </x:c>
      <x:c r="B2" s="14"/>
      <x:c r="C2" s="14"/>
      <x:c r="D2" s="14"/>
      <x:c r="E2" s="14"/>
      <x:c r="F2" s="14"/>
    </x:row>
    <x:row r="3" ht="30" customHeight="1">
      <x:c r="A3" s="13" t="str">
        <x:v>Version 1.1. Original synthetic teaching case. Amounts follow the units in the brief.</x:v>
      </x:c>
      <x:c r="B3" s="13"/>
      <x:c r="C3" s="13"/>
      <x:c r="D3" s="13"/>
      <x:c r="E3" s="13"/>
      <x:c r="F3" s="13"/>
    </x:row>
    <x:row r="4" ht="24" customHeight="1">
      <x:c r="A4" s="11"/>
      <x:c r="B4" s="11"/>
      <x:c r="C4" s="11"/>
      <x:c r="D4" s="11"/>
      <x:c r="E4" s="11"/>
      <x:c r="F4" s="11"/>
    </x:row>
    <x:row r="5" ht="25" customHeight="1">
      <x:c r="A5" s="19" t="str">
        <x:v>Required deliverables</x:v>
      </x:c>
      <x:c r="B5" s="19"/>
      <x:c r="C5" s="19"/>
      <x:c r="D5" s="19"/>
      <x:c r="E5" s="19"/>
      <x:c r="F5" s="19"/>
    </x:row>
    <x:row r="6" ht="90" customHeight="1">
      <x:c r="A6" s="13" t="str">
        <x:v>Prepare all 13 weeks with opening cash, receipts, payments and closing cash; identify the first buffer breach and minimum. Propose two concrete actions with owner, timing and approval required. Test shifting 10 of week 5 receipts to week 6, preserving total receipts.</x:v>
      </x:c>
      <x:c r="B6" s="13"/>
      <x:c r="C6" s="13"/>
      <x:c r="D6" s="13"/>
      <x:c r="E6" s="13"/>
      <x:c r="F6" s="13"/>
    </x:row>
    <x:row r="7" ht="24" customHeight="1">
      <x:c r="A7" s="11"/>
      <x:c r="B7" s="11"/>
      <x:c r="C7" s="11"/>
      <x:c r="D7" s="11"/>
      <x:c r="E7" s="11"/>
      <x:c r="F7" s="11"/>
    </x:row>
    <x:row r="8" ht="24" customHeight="1">
      <x:c r="A8" s="11"/>
      <x:c r="B8" s="11"/>
      <x:c r="C8" s="11"/>
      <x:c r="D8" s="11"/>
      <x:c r="E8" s="11"/>
      <x:c r="F8" s="11"/>
    </x:row>
    <x:row r="9" ht="25" customHeight="1">
      <x:c r="A9" s="19" t="str">
        <x:v>Decision</x:v>
      </x:c>
      <x:c r="B9" s="19"/>
      <x:c r="C9" s="19"/>
      <x:c r="D9" s="19"/>
      <x:c r="E9" s="19"/>
      <x:c r="F9" s="19"/>
    </x:row>
    <x:row r="10" ht="80" customHeight="1">
      <x:c r="A10" s="13" t="str">
        <x:v>Act before week 4: ask AR to validate receipt dates and Treasury to obtain approval for adequate committed liquidity.</x:v>
      </x:c>
      <x:c r="B10" s="13"/>
      <x:c r="C10" s="13"/>
      <x:c r="D10" s="13"/>
      <x:c r="E10" s="13"/>
      <x:c r="F10" s="13"/>
    </x:row>
    <x:row r="11" ht="24" customHeight="1">
      <x:c r="A11" s="11"/>
      <x:c r="B11" s="11"/>
      <x:c r="C11" s="11"/>
      <x:c r="D11" s="11"/>
      <x:c r="E11" s="11"/>
      <x:c r="F11" s="11"/>
    </x:row>
    <x:row r="12" ht="24" customHeight="1">
      <x:c r="A12" s="11"/>
      <x:c r="B12" s="11"/>
      <x:c r="C12" s="11"/>
      <x:c r="D12" s="11"/>
      <x:c r="E12" s="11"/>
      <x:c r="F12" s="11"/>
    </x:row>
    <x:row r="13" ht="25" customHeight="1">
      <x:c r="A13" s="19" t="str">
        <x:v>Evidence and reasoning</x:v>
      </x:c>
      <x:c r="B13" s="19"/>
      <x:c r="C13" s="19"/>
      <x:c r="D13" s="19"/>
      <x:c r="E13" s="19"/>
      <x:c r="F13" s="19"/>
    </x:row>
    <x:row r="14" ht="190" customHeight="1">
      <x:c r="A14" s="13" t="str">
        <x:v>The base minimum closing cash is 0 in week 7, so the minimum buffer shortfall is 20. Cash ends at 35 in week 13. The first buffer breach is week 4, which closes at 5; week 3 closes at 25. Shifting 10 of week 5 receipts to week 6 makes week 5 cash 5 instead of 15, with no change to final cash. Confirm customer timing with AR before week 4 and discuss a committed funding buffer with Treasury. Do not describe unsigned financing as available cash. The first buffer breach occurs before the lowest cash week. The ending cash balance cannot demonstrate that all earlier payments were fundable. Delaying a receipt changes timing even when total receipts are unchanged.</x:v>
      </x:c>
      <x:c r="B14" s="13"/>
      <x:c r="C14" s="13"/>
      <x:c r="D14" s="13"/>
      <x:c r="E14" s="13"/>
      <x:c r="F14" s="13"/>
    </x:row>
    <x:row r="15" ht="24" customHeight="1">
      <x:c r="A15" s="11"/>
      <x:c r="B15" s="11"/>
      <x:c r="C15" s="11"/>
      <x:c r="D15" s="11"/>
      <x:c r="E15" s="11"/>
      <x:c r="F15" s="11"/>
    </x:row>
    <x:row r="16" ht="24" customHeight="1">
      <x:c r="A16" s="11"/>
      <x:c r="B16" s="11"/>
      <x:c r="C16" s="11"/>
      <x:c r="D16" s="11"/>
      <x:c r="E16" s="11"/>
      <x:c r="F16" s="11"/>
    </x:row>
    <x:row r="17" ht="24" customHeight="1">
      <x:c r="A17" s="11"/>
      <x:c r="B17" s="11"/>
      <x:c r="C17" s="11"/>
      <x:c r="D17" s="11"/>
      <x:c r="E17" s="11"/>
      <x:c r="F17" s="11"/>
    </x:row>
    <x:row r="18" ht="24" customHeight="1">
      <x:c r="A18" s="11"/>
      <x:c r="B18" s="11"/>
      <x:c r="C18" s="11"/>
      <x:c r="D18" s="11"/>
      <x:c r="E18" s="11"/>
      <x:c r="F18" s="11"/>
    </x:row>
    <x:row r="19" ht="24" customHeight="1">
      <x:c r="A19" s="11"/>
      <x:c r="B19" s="11"/>
      <x:c r="C19" s="11"/>
      <x:c r="D19" s="11"/>
      <x:c r="E19" s="11"/>
      <x:c r="F19" s="11"/>
    </x:row>
    <x:row r="20" ht="24" customHeight="1">
      <x:c r="A20" s="11"/>
      <x:c r="B20" s="11"/>
      <x:c r="C20" s="11"/>
      <x:c r="D20" s="11"/>
      <x:c r="E20" s="11"/>
      <x:c r="F20" s="11"/>
    </x:row>
    <x:row r="21" ht="25" customHeight="1">
      <x:c r="A21" s="19" t="str">
        <x:v>What would change my conclusion</x:v>
      </x:c>
      <x:c r="B21" s="19"/>
      <x:c r="C21" s="19"/>
      <x:c r="D21" s="19"/>
      <x:c r="E21" s="19"/>
      <x:c r="F21" s="19"/>
    </x:row>
    <x:row r="22" ht="80" customHeight="1">
      <x:c r="A22" s="13" t="str">
        <x:v>Signed funding, confirmed collections or approved payment changes may close the gap. Run each change through the weekly schedule; do not count unsigned finance as cash.</x:v>
      </x:c>
      <x:c r="B22" s="13"/>
      <x:c r="C22" s="13"/>
      <x:c r="D22" s="13"/>
      <x:c r="E22" s="13"/>
      <x:c r="F22" s="13"/>
    </x:row>
    <x:row r="23" ht="24" customHeight="1">
      <x:c r="A23" s="11"/>
      <x:c r="B23" s="11"/>
      <x:c r="C23" s="11"/>
      <x:c r="D23" s="11"/>
      <x:c r="E23" s="11"/>
      <x:c r="F23" s="11"/>
    </x:row>
    <x:row r="24" ht="24" customHeight="1">
      <x:c r="A24" s="11"/>
      <x:c r="B24" s="11"/>
      <x:c r="C24" s="11"/>
      <x:c r="D24" s="11"/>
      <x:c r="E24" s="11"/>
      <x:c r="F24" s="11"/>
    </x:row>
    <x:row r="25" ht="24" customHeight="1">
      <x:c r="A25" s="11"/>
      <x:c r="B25" s="11"/>
      <x:c r="C25" s="11"/>
      <x:c r="D25" s="11"/>
      <x:c r="E25" s="11"/>
      <x:c r="F25" s="11"/>
    </x:row>
    <x:row r="26" ht="55" customHeight="1">
      <x:c r="A26" s="13" t="str">
        <x:v>The worked narrative describes the original inputs and does not rewrite itself when assumptions change. Test a changed input, document the effect and restore the original dataset.</x:v>
      </x:c>
      <x:c r="B26" s="13"/>
      <x:c r="C26" s="13"/>
      <x:c r="D26" s="13"/>
      <x:c r="E26" s="13"/>
      <x:c r="F26" s="13"/>
    </x:row>
    <x:row r="27" ht="24" customHeight="1">
      <x:c r="A27" s="11"/>
      <x:c r="B27" s="11"/>
      <x:c r="C27" s="11"/>
      <x:c r="D27" s="11"/>
      <x:c r="E27" s="11"/>
      <x:c r="F27" s="11"/>
    </x:row>
    <x:row r="28" ht="24" customHeight="1">
      <x:c r="A28" s="11"/>
      <x:c r="B28" s="11"/>
      <x:c r="C28" s="11"/>
      <x:c r="D28" s="11"/>
      <x:c r="E28" s="11"/>
      <x:c r="F28" s="11"/>
    </x:row>
    <x:row r="29" ht="55" customHeight="1">
      <x:c r="A29" s="13" t="str">
        <x:v>Synthetic teaching case. Public solutions are learning aids, not secure hiring tests.</x:v>
      </x:c>
      <x:c r="B29" s="13"/>
      <x:c r="C29" s="13"/>
      <x:c r="D29" s="13"/>
      <x:c r="E29" s="13"/>
      <x:c r="F29" s="13"/>
    </x:row>
    <x:row r="30" ht="24" customHeight="1">
      <x:c r="A30" s="11"/>
      <x:c r="B30" s="11"/>
      <x:c r="C30" s="11"/>
      <x:c r="D30" s="11"/>
      <x:c r="E30" s="11"/>
      <x:c r="F30" s="11"/>
    </x:row>
    <x:row r="31" ht="24" customHeight="1">
      <x:c r="A31" s="11"/>
      <x:c r="B31" s="11"/>
      <x:c r="C31" s="11"/>
      <x:c r="D31" s="11"/>
      <x:c r="E31" s="11"/>
      <x:c r="F31" s="11"/>
    </x:row>
    <x:row r="32" ht="24" customHeight="1">
      <x:c r="A32" s="11"/>
      <x:c r="B32" s="11"/>
      <x:c r="C32" s="11"/>
      <x:c r="D32" s="11"/>
      <x:c r="E32" s="11"/>
      <x:c r="F32" s="11"/>
    </x:row>
  </x:sheetData>
  <x:mergeCells>
    <x:mergeCell ref="A2:F2"/>
    <x:mergeCell ref="A3:F3"/>
    <x:mergeCell ref="A6:F6"/>
    <x:mergeCell ref="A10:F10"/>
    <x:mergeCell ref="A14:F14"/>
    <x:mergeCell ref="A22:F22"/>
    <x:mergeCell ref="A26:F26"/>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CFT-02 | Original synthetic inputs</x:v>
      </x:c>
      <x:c r="B1" s="4"/>
      <x:c r="C1" s="4"/>
      <x:c r="D1" s="4"/>
    </x:row>
    <x:row r="2" ht="34" customHeight="1">
      <x:c r="A2" s="2" t="str">
        <x:v>v1.1 | Revised 29 September 2026 | No client, candidate or market dataset</x:v>
      </x:c>
      <x:c r="B2" s="2"/>
      <x:c r="C2" s="2"/>
      <x:c r="D2" s="2"/>
    </x:row>
    <x:row r="3" ht="160" customHeight="1">
      <x:c r="A3" s="2" t="str">
        <x:v>Fictional Delta Services. Weeks 1-13 start 5 October 2026, each covering Monday-Sunday. USD thousands. Opening cash 50; minimum buffer 20. Inputs provide all expected customer receipts and committed operating payments, including payroll, tax and supplier payments; no financing, interest, FX or other flows. No capex is assumed. These are cash timing inputs, not accounting revenue / expense. Do not invent borrowing or move contractual payments without documenting a scenario. Receipts may be delayed; a forecast is not a bank guarantee.</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Opening cash</x:v>
      </x:c>
      <x:c r="B6" s="9" t="n">
        <x:v>50</x:v>
      </x:c>
      <x:c r="C6" s="2" t="str">
        <x:v>USD thousands</x:v>
      </x:c>
      <x:c r="D6" s="2" t="str">
        <x:v>opening</x:v>
      </x:c>
    </x:row>
    <x:row r="7" ht="38" customHeight="1">
      <x:c r="A7" s="2" t="str">
        <x:v>Minimum cash buffer</x:v>
      </x:c>
      <x:c r="B7" s="9" t="n">
        <x:v>20</x:v>
      </x:c>
      <x:c r="C7" s="2" t="str">
        <x:v>USD thousands</x:v>
      </x:c>
      <x:c r="D7" s="2" t="str">
        <x:v>buffer</x:v>
      </x:c>
    </x:row>
    <x:row r="8" ht="38" customHeight="1">
      <x:c r="A8" s="2" t="str">
        <x:v>Week 1 customer cash receipts</x:v>
      </x:c>
      <x:c r="B8" s="9" t="n">
        <x:v>20</x:v>
      </x:c>
      <x:c r="C8" s="2" t="str">
        <x:v>USD thousands</x:v>
      </x:c>
      <x:c r="D8" s="2" t="str">
        <x:v>in1</x:v>
      </x:c>
    </x:row>
    <x:row r="9" ht="38" customHeight="1">
      <x:c r="A9" s="2" t="str">
        <x:v>Week 1 committed operating payments</x:v>
      </x:c>
      <x:c r="B9" s="9" t="n">
        <x:v>30</x:v>
      </x:c>
      <x:c r="C9" s="2" t="str">
        <x:v>USD thousands</x:v>
      </x:c>
      <x:c r="D9" s="2" t="str">
        <x:v>out1</x:v>
      </x:c>
    </x:row>
    <x:row r="10" ht="38" customHeight="1">
      <x:c r="A10" s="2" t="str">
        <x:v>Week 2 customer cash receipts</x:v>
      </x:c>
      <x:c r="B10" s="9" t="n">
        <x:v>25</x:v>
      </x:c>
      <x:c r="C10" s="2" t="str">
        <x:v>USD thousands</x:v>
      </x:c>
      <x:c r="D10" s="2" t="str">
        <x:v>in2</x:v>
      </x:c>
    </x:row>
    <x:row r="11" ht="38" customHeight="1">
      <x:c r="A11" s="2" t="str">
        <x:v>Week 2 committed operating payments</x:v>
      </x:c>
      <x:c r="B11" s="9" t="n">
        <x:v>35</x:v>
      </x:c>
      <x:c r="C11" s="2" t="str">
        <x:v>USD thousands</x:v>
      </x:c>
      <x:c r="D11" s="2" t="str">
        <x:v>out2</x:v>
      </x:c>
    </x:row>
    <x:row r="12" ht="38" customHeight="1">
      <x:c r="A12" s="2" t="str">
        <x:v>Week 3 customer cash receipts</x:v>
      </x:c>
      <x:c r="B12" s="9" t="n">
        <x:v>30</x:v>
      </x:c>
      <x:c r="C12" s="2" t="str">
        <x:v>USD thousands</x:v>
      </x:c>
      <x:c r="D12" s="2" t="str">
        <x:v>in3</x:v>
      </x:c>
    </x:row>
    <x:row r="13" ht="38" customHeight="1">
      <x:c r="A13" s="2" t="str">
        <x:v>Week 3 committed operating payments</x:v>
      </x:c>
      <x:c r="B13" s="9" t="n">
        <x:v>35</x:v>
      </x:c>
      <x:c r="C13" s="2" t="str">
        <x:v>USD thousands</x:v>
      </x:c>
      <x:c r="D13" s="2" t="str">
        <x:v>out3</x:v>
      </x:c>
    </x:row>
    <x:row r="14" ht="38" customHeight="1">
      <x:c r="A14" s="2" t="str">
        <x:v>Week 4 customer cash receipts</x:v>
      </x:c>
      <x:c r="B14" s="9" t="n">
        <x:v>20</x:v>
      </x:c>
      <x:c r="C14" s="2" t="str">
        <x:v>USD thousands</x:v>
      </x:c>
      <x:c r="D14" s="2" t="str">
        <x:v>in4</x:v>
      </x:c>
    </x:row>
    <x:row r="15" ht="38" customHeight="1">
      <x:c r="A15" s="2" t="str">
        <x:v>Week 4 committed operating payments</x:v>
      </x:c>
      <x:c r="B15" s="9" t="n">
        <x:v>40</x:v>
      </x:c>
      <x:c r="C15" s="2" t="str">
        <x:v>USD thousands</x:v>
      </x:c>
      <x:c r="D15" s="2" t="str">
        <x:v>out4</x:v>
      </x:c>
    </x:row>
    <x:row r="16" ht="38" customHeight="1">
      <x:c r="A16" s="2" t="str">
        <x:v>Week 5 customer cash receipts</x:v>
      </x:c>
      <x:c r="B16" s="9" t="n">
        <x:v>40</x:v>
      </x:c>
      <x:c r="C16" s="2" t="str">
        <x:v>USD thousands</x:v>
      </x:c>
      <x:c r="D16" s="2" t="str">
        <x:v>in5</x:v>
      </x:c>
    </x:row>
    <x:row r="17" ht="38" customHeight="1">
      <x:c r="A17" s="2" t="str">
        <x:v>Week 5 committed operating payments</x:v>
      </x:c>
      <x:c r="B17" s="9" t="n">
        <x:v>30</x:v>
      </x:c>
      <x:c r="C17" s="2" t="str">
        <x:v>USD thousands</x:v>
      </x:c>
      <x:c r="D17" s="2" t="str">
        <x:v>out5</x:v>
      </x:c>
    </x:row>
    <x:row r="18" ht="38" customHeight="1">
      <x:c r="A18" s="2" t="str">
        <x:v>Week 6 customer cash receipts</x:v>
      </x:c>
      <x:c r="B18" s="9" t="n">
        <x:v>35</x:v>
      </x:c>
      <x:c r="C18" s="2" t="str">
        <x:v>USD thousands</x:v>
      </x:c>
      <x:c r="D18" s="2" t="str">
        <x:v>in6</x:v>
      </x:c>
    </x:row>
    <x:row r="19" ht="38" customHeight="1">
      <x:c r="A19" s="2" t="str">
        <x:v>Week 6 committed operating payments</x:v>
      </x:c>
      <x:c r="B19" s="9" t="n">
        <x:v>35</x:v>
      </x:c>
      <x:c r="C19" s="2" t="str">
        <x:v>USD thousands</x:v>
      </x:c>
      <x:c r="D19" s="2" t="str">
        <x:v>out6</x:v>
      </x:c>
    </x:row>
    <x:row r="20" ht="38" customHeight="1">
      <x:c r="A20" s="2" t="str">
        <x:v>Week 7 customer cash receipts</x:v>
      </x:c>
      <x:c r="B20" s="9" t="n">
        <x:v>25</x:v>
      </x:c>
      <x:c r="C20" s="2" t="str">
        <x:v>USD thousands</x:v>
      </x:c>
      <x:c r="D20" s="2" t="str">
        <x:v>in7</x:v>
      </x:c>
    </x:row>
    <x:row r="21" ht="38" customHeight="1">
      <x:c r="A21" s="2" t="str">
        <x:v>Week 7 committed operating payments</x:v>
      </x:c>
      <x:c r="B21" s="9" t="n">
        <x:v>40</x:v>
      </x:c>
      <x:c r="C21" s="2" t="str">
        <x:v>USD thousands</x:v>
      </x:c>
      <x:c r="D21" s="2" t="str">
        <x:v>out7</x:v>
      </x:c>
    </x:row>
    <x:row r="22" ht="38" customHeight="1">
      <x:c r="A22" s="2" t="str">
        <x:v>Week 8 customer cash receipts</x:v>
      </x:c>
      <x:c r="B22" s="9" t="n">
        <x:v>45</x:v>
      </x:c>
      <x:c r="C22" s="2" t="str">
        <x:v>USD thousands</x:v>
      </x:c>
      <x:c r="D22" s="2" t="str">
        <x:v>in8</x:v>
      </x:c>
    </x:row>
    <x:row r="23" ht="38" customHeight="1">
      <x:c r="A23" s="2" t="str">
        <x:v>Week 8 committed operating payments</x:v>
      </x:c>
      <x:c r="B23" s="9" t="n">
        <x:v>30</x:v>
      </x:c>
      <x:c r="C23" s="2" t="str">
        <x:v>USD thousands</x:v>
      </x:c>
      <x:c r="D23" s="2" t="str">
        <x:v>out8</x:v>
      </x:c>
    </x:row>
    <x:row r="24" ht="38" customHeight="1">
      <x:c r="A24" s="2" t="str">
        <x:v>Week 9 customer cash receipts</x:v>
      </x:c>
      <x:c r="B24" s="9" t="n">
        <x:v>30</x:v>
      </x:c>
      <x:c r="C24" s="2" t="str">
        <x:v>USD thousands</x:v>
      </x:c>
      <x:c r="D24" s="2" t="str">
        <x:v>in9</x:v>
      </x:c>
    </x:row>
    <x:row r="25" ht="38" customHeight="1">
      <x:c r="A25" s="2" t="str">
        <x:v>Week 9 committed operating payments</x:v>
      </x:c>
      <x:c r="B25" s="9" t="n">
        <x:v>35</x:v>
      </x:c>
      <x:c r="C25" s="2" t="str">
        <x:v>USD thousands</x:v>
      </x:c>
      <x:c r="D25" s="2" t="str">
        <x:v>out9</x:v>
      </x:c>
    </x:row>
    <x:row r="26" ht="38" customHeight="1">
      <x:c r="A26" s="2" t="str">
        <x:v>Week 10 customer cash receipts</x:v>
      </x:c>
      <x:c r="B26" s="9" t="n">
        <x:v>40</x:v>
      </x:c>
      <x:c r="C26" s="2" t="str">
        <x:v>USD thousands</x:v>
      </x:c>
      <x:c r="D26" s="2" t="str">
        <x:v>in10</x:v>
      </x:c>
    </x:row>
    <x:row r="27" ht="38" customHeight="1">
      <x:c r="A27" s="2" t="str">
        <x:v>Week 10 committed operating payments</x:v>
      </x:c>
      <x:c r="B27" s="9" t="n">
        <x:v>40</x:v>
      </x:c>
      <x:c r="C27" s="2" t="str">
        <x:v>USD thousands</x:v>
      </x:c>
      <x:c r="D27" s="2" t="str">
        <x:v>out10</x:v>
      </x:c>
    </x:row>
    <x:row r="28" ht="38" customHeight="1">
      <x:c r="A28" s="2" t="str">
        <x:v>Week 11 customer cash receipts</x:v>
      </x:c>
      <x:c r="B28" s="9" t="n">
        <x:v>35</x:v>
      </x:c>
      <x:c r="C28" s="2" t="str">
        <x:v>USD thousands</x:v>
      </x:c>
      <x:c r="D28" s="2" t="str">
        <x:v>in11</x:v>
      </x:c>
    </x:row>
    <x:row r="29" ht="38" customHeight="1">
      <x:c r="A29" s="2" t="str">
        <x:v>Week 11 committed operating payments</x:v>
      </x:c>
      <x:c r="B29" s="9" t="n">
        <x:v>35</x:v>
      </x:c>
      <x:c r="C29" s="2" t="str">
        <x:v>USD thousands</x:v>
      </x:c>
      <x:c r="D29" s="2" t="str">
        <x:v>out11</x:v>
      </x:c>
    </x:row>
    <x:row r="30" ht="38" customHeight="1">
      <x:c r="A30" s="2" t="str">
        <x:v>Week 12 customer cash receipts</x:v>
      </x:c>
      <x:c r="B30" s="9" t="n">
        <x:v>45</x:v>
      </x:c>
      <x:c r="C30" s="2" t="str">
        <x:v>USD thousands</x:v>
      </x:c>
      <x:c r="D30" s="2" t="str">
        <x:v>in12</x:v>
      </x:c>
    </x:row>
    <x:row r="31" ht="38" customHeight="1">
      <x:c r="A31" s="2" t="str">
        <x:v>Week 12 committed operating payments</x:v>
      </x:c>
      <x:c r="B31" s="9" t="n">
        <x:v>30</x:v>
      </x:c>
      <x:c r="C31" s="2" t="str">
        <x:v>USD thousands</x:v>
      </x:c>
      <x:c r="D31" s="2" t="str">
        <x:v>out12</x:v>
      </x:c>
    </x:row>
    <x:row r="32" ht="38" customHeight="1">
      <x:c r="A32" s="2" t="str">
        <x:v>Week 13 customer cash receipts</x:v>
      </x:c>
      <x:c r="B32" s="9" t="n">
        <x:v>50</x:v>
      </x:c>
      <x:c r="C32" s="2" t="str">
        <x:v>USD thousands</x:v>
      </x:c>
      <x:c r="D32" s="2" t="str">
        <x:v>in13</x:v>
      </x:c>
    </x:row>
    <x:row r="33" ht="38" customHeight="1">
      <x:c r="A33" s="2" t="str">
        <x:v>Week 13 committed operating payments</x:v>
      </x:c>
      <x:c r="B33" s="9" t="n">
        <x:v>40</x:v>
      </x:c>
      <x:c r="C33" s="2" t="str">
        <x:v>USD thousands</x:v>
      </x:c>
      <x:c r="D33" s="2" t="str">
        <x:v>out13</x:v>
      </x:c>
    </x:row>
    <x:row r="34" ht="38" customHeight="1">
      <x:c r="A34" s="2"/>
      <x:c r="B34" s="2"/>
      <x:c r="C34" s="2"/>
      <x:c r="D34" s="2"/>
    </x:row>
    <x:row r="35" ht="38" customHeight="1">
      <x:c r="A35" s="2" t="str">
        <x:v>Receipts delayed from week 5 to week 6</x:v>
      </x:c>
      <x:c r="B35" s="17" t="n">
        <x:v>10</x:v>
      </x:c>
      <x:c r="C35" s="2" t="str">
        <x:v>USD thousands</x:v>
      </x:c>
      <x:c r="D35" s="2" t="str">
        <x:v>v1.1 assumption</x:v>
      </x:c>
    </x:row>
    <x:row r="36" ht="38" customHeight="1">
      <x:c r="A36" s="2"/>
      <x:c r="B36" s="2"/>
      <x:c r="C36" s="2"/>
      <x:c r="D36" s="2"/>
    </x:row>
    <x:row r="37" ht="38" customHeight="1">
      <x:c r="A37" s="2"/>
      <x:c r="B37" s="2"/>
      <x:c r="C37" s="2"/>
      <x:c r="D37" s="2"/>
    </x:row>
    <x:row r="38" ht="38" customHeight="1">
      <x:c r="A38" s="2"/>
      <x:c r="B38" s="2"/>
      <x:c r="C38" s="2"/>
      <x:c r="D38" s="2"/>
    </x:row>
    <x:row r="39" ht="38" customHeight="1">
      <x:c r="A39" s="2"/>
      <x:c r="B39" s="2"/>
      <x:c r="C39" s="2"/>
      <x:c r="D39" s="2"/>
    </x:row>
    <x:row r="40" ht="38" customHeight="1">
      <x:c r="A40" s="2"/>
      <x:c r="B40" s="2"/>
      <x:c r="C40" s="2"/>
      <x:c r="D40" s="2"/>
    </x:row>
  </x:sheetData>
  <x:mergeCells>
    <x:mergeCell ref="A1:D1"/>
    <x:mergeCell ref="A2:D2"/>
    <x:mergeCell ref="A3:D3"/>
  </x:mergeCells>
  <x:pageMargins left="0.7" right="0.7" top="0.75" bottom="0.75" header="0.3" footer="0.3"/>
</x:worksheet>
</file>