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7946484edc4979" /></Relationships>
</file>

<file path=xl/workbook.xml><?xml version="1.0" encoding="utf-8"?>
<x:workbook xmlns:x="http://schemas.openxmlformats.org/spreadsheetml/2006/main">
  <x:sheets>
    <x:sheet xmlns:r="http://schemas.openxmlformats.org/officeDocument/2006/relationships" name="Analysis" sheetId="1" r:id="Rf911ff0fb7354615"/>
    <x:sheet xmlns:r="http://schemas.openxmlformats.org/officeDocument/2006/relationships" name="Response" sheetId="2" r:id="R271905246ce54994"/>
    <x:sheet xmlns:r="http://schemas.openxmlformats.org/officeDocument/2006/relationships" name="Inputs" sheetId="3" r:id="Rda305d7980b149b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0.00);0.00"/>
    <x:numFmt numFmtId="201" formatCode="#,##0.00;(#,##0.00);&quot;-&quot;"/>
  </x:numFmts>
  <x:fonts count="8">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
      <x:sz val="10"/>
      <x:color rgb="FF52646A"/>
      <x:name val="Arial"/>
    </x:font>
    <x:font>
      <x:b/>
      <x:sz val="15"/>
      <x:color rgb="FF18313C"/>
      <x:name val="Arial"/>
    </x:font>
  </x:fonts>
  <x:fills count="5">
    <x:fill>
      <x:patternFill patternType="none"/>
    </x:fill>
    <x:fill>
      <x:patternFill patternType="gray125"/>
    </x:fill>
    <x:fill>
      <x:patternFill patternType="solid">
        <x:fgColor rgb="FF173B3C"/>
      </x:patternFill>
    </x:fill>
    <x:fill>
      <x:patternFill patternType="solid">
        <x:fgColor rgb="FFEDF4F0"/>
      </x:patternFill>
    </x:fill>
    <x:fill>
      <x:patternFill patternType="solid">
        <x:fgColor rgb="FF173B3C"/>
      </x:patternFill>
    </x:fill>
  </x:fills>
  <x:borders count="1">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xf numFmtId="201" fontId="1" fillId="0" borderId="0" xfId="0" applyNumberFormat="1" applyFont="1" applyFill="1" applyBorder="1"/>
    <x:xf numFmtId="201" fontId="1"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1" fontId="6" fillId="0" borderId="0" xfId="0" applyNumberFormat="1" applyFont="1" applyFill="1" applyBorder="1" applyAlignment="1">
      <x:alignment vertical="center" wrapText="1"/>
    </x:xf>
    <x:xf numFmtId="201" fontId="7" fillId="0" borderId="0" xfId="0" applyNumberFormat="1" applyFont="1" applyFill="1" applyBorder="1" applyAlignment="1">
      <x:alignment vertical="center" wrapText="1"/>
    </x:xf>
    <x:xf numFmtId="201" fontId="1" fillId="4" borderId="0" xfId="0" applyNumberFormat="1" applyFont="1" applyFill="1" applyBorder="1" applyAlignment="1">
      <x:alignment vertical="center"/>
    </x:xf>
    <x:xf numFmtId="201" fontId="2" fillId="4"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abb9ea84f784ec7" /><Relationship Type="http://schemas.openxmlformats.org/officeDocument/2006/relationships/theme" Target="/xl/theme/theme1.xml" Id="R3c53aaaf398242d6" /><Relationship Type="http://schemas.openxmlformats.org/officeDocument/2006/relationships/sharedStrings" Target="/xl/sharedStrings.xml" Id="R2ccd671318c34276" /><Relationship Type="http://schemas.openxmlformats.org/officeDocument/2006/relationships/worksheet" Target="/xl/worksheets/sheet1.xml" Id="Rf911ff0fb7354615" /><Relationship Type="http://schemas.openxmlformats.org/officeDocument/2006/relationships/worksheet" Target="/xl/worksheets/sheet2.xml" Id="R271905246ce54994" /><Relationship Type="http://schemas.openxmlformats.org/officeDocument/2006/relationships/worksheet" Target="/xl/worksheets/sheet3.xml" Id="Rda305d7980b149b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59" hidden="0" customWidth="1"/>
    <x:col min="2" max="2" width="22" hidden="0" customWidth="1"/>
    <x:col min="3" max="3" width="22" hidden="0" customWidth="1"/>
    <x:col min="4" max="4" width="51" hidden="0" customWidth="1"/>
  </x:cols>
  <x:sheetData>
    <x:row r="1" ht="34" customHeight="1">
      <x:c r="A1" s="4" t="str">
        <x:v>CFT-03 | Stress-Test Liquidity Before the Shortfall</x:v>
      </x:c>
      <x:c r="B1" s="4"/>
      <x:c r="C1" s="4"/>
      <x:c r="D1" s="4"/>
    </x:row>
    <x:row r="2" ht="34" customHeight="1">
      <x:c r="A2" s="2" t="str">
        <x:v>v1.1 | WORKED SOLUTION | Original synthetic case | Advanced</x:v>
      </x:c>
      <x:c r="B2" s="2"/>
      <x:c r="C2" s="2"/>
      <x:c r="D2" s="2"/>
    </x:row>
    <x:row r="3" ht="52" customHeight="1">
      <x:c r="A3" s="2" t="str">
        <x:v>Read the lesson and brief before working. Units are shown on every row. Yellow cells are response areas; input numbers are blue. The source dataset is on Inputs.</x:v>
      </x:c>
      <x:c r="B3" s="2"/>
      <x:c r="C3" s="2"/>
      <x:c r="D3" s="2"/>
    </x:row>
    <x:row r="4" ht="38" customHeight="1">
      <x:c r="A4" s="2"/>
      <x:c r="B4" s="2"/>
      <x:c r="C4" s="2"/>
      <x:c r="D4" s="2"/>
    </x:row>
    <x:row r="5" ht="38" customHeight="1">
      <x:c r="A5" s="5" t="str">
        <x:v>Measure</x:v>
      </x:c>
      <x:c r="B5" s="5" t="str">
        <x:v>Result</x:v>
      </x:c>
      <x:c r="C5" s="5" t="str">
        <x:v>Unit</x:v>
      </x:c>
      <x:c r="D5" s="5" t="str">
        <x:v>Method / interpretation</x:v>
      </x:c>
    </x:row>
    <x:row r="6" ht="40" customHeight="1">
      <x:c r="A6" s="2" t="str">
        <x:v>Base October cash before new funding</x:v>
      </x:c>
      <x:c r="B6" s="8" t="n">
        <x:f>Inputs!B6+Inputs!B7-Inputs!B10-Inputs!B11*Inputs!B12</x:f>
        <x:v>18</x:v>
      </x:c>
      <x:c r="C6" s="2" t="str">
        <x:v>USD thousands</x:v>
      </x:c>
      <x:c r="D6" s="2" t="str">
        <x:v>Excel formula: =Inputs!B6+Inputs!B7-Inputs!B10-Inputs!B11*Inputs!B12</x:v>
      </x:c>
    </x:row>
    <x:row r="7" ht="40" customHeight="1">
      <x:c r="A7" s="2" t="str">
        <x:v>Base November cash before new funding</x:v>
      </x:c>
      <x:c r="B7" s="8" t="n">
        <x:f>B6+Inputs!B8-Inputs!B10-Inputs!B11*Inputs!B12</x:f>
        <x:v>16</x:v>
      </x:c>
      <x:c r="C7" s="2" t="str">
        <x:v>USD thousands</x:v>
      </x:c>
      <x:c r="D7" s="2" t="str">
        <x:v>Excel formula: =B6+Inputs!B8-Inputs!B10-Inputs!B11*Inputs!B12</x:v>
      </x:c>
    </x:row>
    <x:row r="8" ht="40" customHeight="1">
      <x:c r="A8" s="2" t="str">
        <x:v>Base December cash before new funding</x:v>
      </x:c>
      <x:c r="B8" s="8" t="n">
        <x:f>B7+Inputs!B9-Inputs!B10-Inputs!B11*Inputs!B12</x:f>
        <x:v>24</x:v>
      </x:c>
      <x:c r="C8" s="2" t="str">
        <x:v>USD thousands</x:v>
      </x:c>
      <x:c r="D8" s="2" t="str">
        <x:v>Excel formula: =B7+Inputs!B9-Inputs!B10-Inputs!B11*Inputs!B12</x:v>
      </x:c>
    </x:row>
    <x:row r="9" ht="40" customHeight="1">
      <x:c r="A9" s="2" t="str">
        <x:v>Stress October pre-funding cash</x:v>
      </x:c>
      <x:c r="B9" s="8" t="n">
        <x:f>Inputs!B6+Inputs!B7-Inputs!B14-Inputs!B10-Inputs!B11*Inputs!B13</x:f>
        <x:v>-5</x:v>
      </x:c>
      <x:c r="C9" s="2" t="str">
        <x:v>USD thousands</x:v>
      </x:c>
      <x:c r="D9" s="2" t="str">
        <x:v>Excel formula: =Inputs!B6+Inputs!B7-Inputs!B14-Inputs!B10-Inputs!B11*Inputs!B13</x:v>
      </x:c>
    </x:row>
    <x:row r="10" ht="40" customHeight="1">
      <x:c r="A10" s="2" t="str">
        <x:v>October constrained additional draw</x:v>
      </x:c>
      <x:c r="B10" s="8" t="n">
        <x:f>MIN(MAX(Inputs!B18-B9,0),Inputs!B17,MAX(Inputs!B15-Inputs!B16,0))</x:f>
        <x:v>10</x:v>
      </x:c>
      <x:c r="C10" s="2" t="str">
        <x:v>USD thousands</x:v>
      </x:c>
      <x:c r="D10" s="2" t="str">
        <x:v>Excel formula: =MIN(MAX(Inputs!B18-B9,0),Inputs!B17,MAX(Inputs!B15-Inputs!B16,0))</x:v>
      </x:c>
    </x:row>
    <x:row r="11" ht="40" customHeight="1">
      <x:c r="A11" s="2" t="str">
        <x:v>Stress October post-funding cash</x:v>
      </x:c>
      <x:c r="B11" s="7" t="n">
        <x:f>B9+B10</x:f>
        <x:v>5</x:v>
      </x:c>
      <x:c r="C11" s="2" t="str">
        <x:v>USD thousands</x:v>
      </x:c>
      <x:c r="D11" s="2" t="str">
        <x:v>Excel formula: =B9+B10</x:v>
      </x:c>
    </x:row>
    <x:row r="12" ht="40" customHeight="1">
      <x:c r="A12" s="2" t="str">
        <x:v>Stress November pre-funding cash</x:v>
      </x:c>
      <x:c r="B12" s="8" t="n">
        <x:f>B11+Inputs!B8+Inputs!B14-Inputs!B10-Inputs!B11*Inputs!B13</x:f>
        <x:v>20</x:v>
      </x:c>
      <x:c r="C12" s="2" t="str">
        <x:v>USD thousands</x:v>
      </x:c>
      <x:c r="D12" s="2" t="str">
        <x:v>Excel formula: =B11+Inputs!B8+Inputs!B14-Inputs!B10-Inputs!B11*Inputs!B13</x:v>
      </x:c>
    </x:row>
    <x:row r="13" ht="40" customHeight="1">
      <x:c r="A13" s="2" t="str">
        <x:v>November constrained additional draw</x:v>
      </x:c>
      <x:c r="B13" s="8" t="n">
        <x:f>MIN(MAX(Inputs!B18-B12,0),Inputs!B17,MAX(Inputs!B15-Inputs!B16-B10,0))</x:f>
        <x:v>0</x:v>
      </x:c>
      <x:c r="C13" s="2" t="str">
        <x:v>USD thousands</x:v>
      </x:c>
      <x:c r="D13" s="2" t="str">
        <x:v>Excel formula: =MIN(MAX(Inputs!B18-B12,0),Inputs!B17,MAX(Inputs!B15-Inputs!B16-B10,0))</x:v>
      </x:c>
    </x:row>
    <x:row r="14" ht="40" customHeight="1">
      <x:c r="A14" s="2" t="str">
        <x:v>Stress November post-funding cash</x:v>
      </x:c>
      <x:c r="B14" s="7" t="n">
        <x:f>B12+B13</x:f>
        <x:v>20</x:v>
      </x:c>
      <x:c r="C14" s="2" t="str">
        <x:v>USD thousands</x:v>
      </x:c>
      <x:c r="D14" s="2" t="str">
        <x:v>Excel formula: =B12+B13</x:v>
      </x:c>
    </x:row>
    <x:row r="15" ht="40" customHeight="1">
      <x:c r="A15" s="2" t="str">
        <x:v>Stress December pre-funding cash</x:v>
      </x:c>
      <x:c r="B15" s="8" t="n">
        <x:f>B14+Inputs!B9-Inputs!B10-Inputs!B11*Inputs!B13</x:f>
        <x:v>25</x:v>
      </x:c>
      <x:c r="C15" s="2" t="str">
        <x:v>USD thousands</x:v>
      </x:c>
      <x:c r="D15" s="2" t="str">
        <x:v>Excel formula: =B14+Inputs!B9-Inputs!B10-Inputs!B11*Inputs!B13</x:v>
      </x:c>
    </x:row>
    <x:row r="16" ht="40" customHeight="1">
      <x:c r="A16" s="2" t="str">
        <x:v>December constrained additional draw</x:v>
      </x:c>
      <x:c r="B16" s="8" t="n">
        <x:f>MIN(MAX(Inputs!B18-B15,0),Inputs!B17,MAX(Inputs!B15-Inputs!B16-B10-B13,0))</x:f>
        <x:v>0</x:v>
      </x:c>
      <x:c r="C16" s="2" t="str">
        <x:v>USD thousands</x:v>
      </x:c>
      <x:c r="D16" s="2" t="str">
        <x:v>Excel formula: =MIN(MAX(Inputs!B18-B15,0),Inputs!B17,MAX(Inputs!B15-Inputs!B16-B10-B13,0))</x:v>
      </x:c>
    </x:row>
    <x:row r="17" ht="40" customHeight="1">
      <x:c r="A17" s="2" t="str">
        <x:v>Stress December post-funding cash</x:v>
      </x:c>
      <x:c r="B17" s="7" t="n">
        <x:f>B15+B16</x:f>
        <x:v>25</x:v>
      </x:c>
      <x:c r="C17" s="2" t="str">
        <x:v>USD thousands</x:v>
      </x:c>
      <x:c r="D17" s="2" t="str">
        <x:v>Excel formula: =B15+B16</x:v>
      </x:c>
    </x:row>
    <x:row r="18" ht="40" customHeight="1">
      <x:c r="A18" s="2" t="str">
        <x:v>Minimum post-funding buffer headroom</x:v>
      </x:c>
      <x:c r="B18" s="8" t="n">
        <x:f>MIN(B11,B14,B17)-Inputs!B18</x:f>
        <x:v>-5</x:v>
      </x:c>
      <x:c r="C18" s="2" t="str">
        <x:v>USD thousands</x:v>
      </x:c>
      <x:c r="D18" s="2" t="str">
        <x:v>Excel formula: =MIN(B11,B14,B17)-Inputs!B18</x:v>
      </x:c>
    </x:row>
    <x:row r="19" ht="40" customHeight="1">
      <x:c r="A19" s="2" t="str">
        <x:v>Remaining facility after period 3</x:v>
      </x:c>
      <x:c r="B19" s="8" t="n">
        <x:f>Inputs!B15-Inputs!B16-B10-B13-B16</x:f>
        <x:v>5</x:v>
      </x:c>
      <x:c r="C19" s="2" t="str">
        <x:v>USD thousands</x:v>
      </x:c>
      <x:c r="D19" s="2" t="str">
        <x:v>Excel formula: =Inputs!B15-Inputs!B16-B10-B13-B16</x:v>
      </x:c>
    </x:row>
    <x:row r="20" ht="40" customHeight="1">
      <x:c r="A20" s="2" t="str">
        <x:v>Stress cash roll-forward residual</x:v>
      </x:c>
      <x:c r="B20" s="8" t="n">
        <x:f>B17-Inputs!B6-Inputs!B7-Inputs!B8-Inputs!B9+3*Inputs!B10+3*Inputs!B11*Inputs!B13-B10-B13-B16</x:f>
        <x:v>0</x:v>
      </x:c>
      <x:c r="C20" s="2" t="str">
        <x:v>USD thousands</x:v>
      </x:c>
      <x:c r="D20" s="2" t="str">
        <x:v>Must equal 0</x:v>
      </x:c>
    </x:row>
    <x:row r="21" ht="38" customHeight="1">
      <x:c r="A21" s="2"/>
      <x:c r="B21" s="2"/>
      <x:c r="C21" s="2"/>
      <x:c r="D21" s="2"/>
    </x:row>
    <x:row r="22" ht="38" customHeight="1">
      <x:c r="A22" s="2"/>
      <x:c r="B22" s="2"/>
      <x:c r="C22" s="2"/>
      <x:c r="D22" s="2"/>
    </x:row>
    <x:row r="23" ht="38" customHeight="1">
      <x:c r="A23" s="2"/>
      <x:c r="B23" s="2"/>
      <x:c r="C23" s="2"/>
      <x:c r="D23" s="2"/>
    </x:row>
  </x:sheetData>
  <x:mergeCells>
    <x:mergeCell ref="A1:D1"/>
    <x:mergeCell ref="A2:D2"/>
    <x:mergeCell ref="A3:D3"/>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s>
  <x:sheetData>
    <x:row r="1" ht="24" customHeight="1">
      <x:c r="A1" s="11"/>
      <x:c r="B1" s="11"/>
      <x:c r="C1" s="11"/>
      <x:c r="D1" s="11"/>
      <x:c r="E1" s="11"/>
      <x:c r="F1" s="11"/>
    </x:row>
    <x:row r="2" ht="32" customHeight="1">
      <x:c r="A2" s="14" t="str">
        <x:v>CFT-03 — Decision and supporting evidence</x:v>
      </x:c>
      <x:c r="B2" s="14"/>
      <x:c r="C2" s="14"/>
      <x:c r="D2" s="14"/>
      <x:c r="E2" s="14"/>
      <x:c r="F2" s="14"/>
    </x:row>
    <x:row r="3" ht="30" customHeight="1">
      <x:c r="A3" s="13" t="str">
        <x:v>Version 1.1. Original synthetic teaching case. Amounts follow the units in the brief.</x:v>
      </x:c>
      <x:c r="B3" s="13"/>
      <x:c r="C3" s="13"/>
      <x:c r="D3" s="13"/>
      <x:c r="E3" s="13"/>
      <x:c r="F3" s="13"/>
    </x:row>
    <x:row r="4" ht="24" customHeight="1">
      <x:c r="A4" s="11"/>
      <x:c r="B4" s="11"/>
      <x:c r="C4" s="11"/>
      <x:c r="D4" s="11"/>
      <x:c r="E4" s="11"/>
      <x:c r="F4" s="11"/>
    </x:row>
    <x:row r="5" ht="25" customHeight="1">
      <x:c r="A5" s="16" t="str">
        <x:v>Required deliverables</x:v>
      </x:c>
      <x:c r="B5" s="16"/>
      <x:c r="C5" s="16"/>
      <x:c r="D5" s="16"/>
      <x:c r="E5" s="16"/>
      <x:c r="F5" s="16"/>
    </x:row>
    <x:row r="6" ht="90" customHeight="1">
      <x:c r="A6" s="13" t="str">
        <x:v>Prepare base and combined-stress monthly cash, constrained funding and residual buffer shortfall. Recommend escalation triggers and state what additional lender / FX evidence is needed. Do not assume the model can draw past the agreement.</x:v>
      </x:c>
      <x:c r="B6" s="13"/>
      <x:c r="C6" s="13"/>
      <x:c r="D6" s="13"/>
      <x:c r="E6" s="13"/>
      <x:c r="F6" s="13"/>
    </x:row>
    <x:row r="7" ht="24" customHeight="1">
      <x:c r="A7" s="11"/>
      <x:c r="B7" s="11"/>
      <x:c r="C7" s="11"/>
      <x:c r="D7" s="11"/>
      <x:c r="E7" s="11"/>
      <x:c r="F7" s="11"/>
    </x:row>
    <x:row r="8" ht="24" customHeight="1">
      <x:c r="A8" s="11"/>
      <x:c r="B8" s="11"/>
      <x:c r="C8" s="11"/>
      <x:c r="D8" s="11"/>
      <x:c r="E8" s="11"/>
      <x:c r="F8" s="11"/>
    </x:row>
    <x:row r="9" ht="25" customHeight="1">
      <x:c r="A9" s="16" t="str">
        <x:v>Decision</x:v>
      </x:c>
      <x:c r="B9" s="16"/>
      <x:c r="C9" s="16"/>
      <x:c r="D9" s="16"/>
      <x:c r="E9" s="16"/>
      <x:c r="F9" s="16"/>
    </x:row>
    <x:row r="10" ht="80" customHeight="1">
      <x:c r="A10" s="13" t="str">
        <x:v>Escalate October liquidity before payments fall due and verify whether the monthly draw cap can be amended.</x:v>
      </x:c>
      <x:c r="B10" s="13"/>
      <x:c r="C10" s="13"/>
      <x:c r="D10" s="13"/>
      <x:c r="E10" s="13"/>
      <x:c r="F10" s="13"/>
    </x:row>
    <x:row r="11" ht="24" customHeight="1">
      <x:c r="A11" s="11"/>
      <x:c r="B11" s="11"/>
      <x:c r="C11" s="11"/>
      <x:c r="D11" s="11"/>
      <x:c r="E11" s="11"/>
      <x:c r="F11" s="11"/>
    </x:row>
    <x:row r="12" ht="24" customHeight="1">
      <x:c r="A12" s="11"/>
      <x:c r="B12" s="11"/>
      <x:c r="C12" s="11"/>
      <x:c r="D12" s="11"/>
      <x:c r="E12" s="11"/>
      <x:c r="F12" s="11"/>
    </x:row>
    <x:row r="13" ht="25" customHeight="1">
      <x:c r="A13" s="16" t="str">
        <x:v>Evidence and reasoning</x:v>
      </x:c>
      <x:c r="B13" s="16"/>
      <x:c r="C13" s="16"/>
      <x:c r="D13" s="16"/>
      <x:c r="E13" s="16"/>
      <x:c r="F13" s="16"/>
    </x:row>
    <x:row r="14" ht="190" customHeight="1">
      <x:c r="A14" s="13" t="str">
        <x:v>Base cash closes 18 / 16 / 24. Under combined stress October pre-funding cash is -5; the monthly draw cap permits 10, leaving cash 5 and a 5-unit buffer shortfall. November cash recovers to 20, December to 25, with 5 facility availability left. The facility limit alone would permit enough October funding, but the monthly draw cap does not. Escalate before October payments; confirm any cap amendment, receipt acceleration or approved payment change. A December surplus does not solve October timing. Total facility capacity is not the same as cash accessible this month. The draw cap binds before the overall limit, so later cash recovery does not cure the initial shortfall.</x:v>
      </x:c>
      <x:c r="B14" s="13"/>
      <x:c r="C14" s="13"/>
      <x:c r="D14" s="13"/>
      <x:c r="E14" s="13"/>
      <x:c r="F14" s="13"/>
    </x:row>
    <x:row r="15" ht="24" customHeight="1">
      <x:c r="A15" s="11"/>
      <x:c r="B15" s="11"/>
      <x:c r="C15" s="11"/>
      <x:c r="D15" s="11"/>
      <x:c r="E15" s="11"/>
      <x:c r="F15" s="11"/>
    </x:row>
    <x:row r="16" ht="24" customHeight="1">
      <x:c r="A16" s="11"/>
      <x:c r="B16" s="11"/>
      <x:c r="C16" s="11"/>
      <x:c r="D16" s="11"/>
      <x:c r="E16" s="11"/>
      <x:c r="F16" s="11"/>
    </x:row>
    <x:row r="17" ht="24" customHeight="1">
      <x:c r="A17" s="11"/>
      <x:c r="B17" s="11"/>
      <x:c r="C17" s="11"/>
      <x:c r="D17" s="11"/>
      <x:c r="E17" s="11"/>
      <x:c r="F17" s="11"/>
    </x:row>
    <x:row r="18" ht="24" customHeight="1">
      <x:c r="A18" s="11"/>
      <x:c r="B18" s="11"/>
      <x:c r="C18" s="11"/>
      <x:c r="D18" s="11"/>
      <x:c r="E18" s="11"/>
      <x:c r="F18" s="11"/>
    </x:row>
    <x:row r="19" ht="24" customHeight="1">
      <x:c r="A19" s="11"/>
      <x:c r="B19" s="11"/>
      <x:c r="C19" s="11"/>
      <x:c r="D19" s="11"/>
      <x:c r="E19" s="11"/>
      <x:c r="F19" s="11"/>
    </x:row>
    <x:row r="20" ht="24" customHeight="1">
      <x:c r="A20" s="11"/>
      <x:c r="B20" s="11"/>
      <x:c r="C20" s="11"/>
      <x:c r="D20" s="11"/>
      <x:c r="E20" s="11"/>
      <x:c r="F20" s="11"/>
    </x:row>
    <x:row r="21" ht="25" customHeight="1">
      <x:c r="A21" s="16" t="str">
        <x:v>What would change my conclusion</x:v>
      </x:c>
      <x:c r="B21" s="16"/>
      <x:c r="C21" s="16"/>
      <x:c r="D21" s="16"/>
      <x:c r="E21" s="16"/>
      <x:c r="F21" s="16"/>
    </x:row>
    <x:row r="22" ht="80" customHeight="1">
      <x:c r="A22" s="13" t="str">
        <x:v>A binding cap amendment, earlier collections or approved payment rescheduling could solve the shortfall. Recalculate both facility availability and each month-end cash balance.</x:v>
      </x:c>
      <x:c r="B22" s="13"/>
      <x:c r="C22" s="13"/>
      <x:c r="D22" s="13"/>
      <x:c r="E22" s="13"/>
      <x:c r="F22" s="13"/>
    </x:row>
    <x:row r="23" ht="24" customHeight="1">
      <x:c r="A23" s="11"/>
      <x:c r="B23" s="11"/>
      <x:c r="C23" s="11"/>
      <x:c r="D23" s="11"/>
      <x:c r="E23" s="11"/>
      <x:c r="F23" s="11"/>
    </x:row>
    <x:row r="24" ht="24" customHeight="1">
      <x:c r="A24" s="11"/>
      <x:c r="B24" s="11"/>
      <x:c r="C24" s="11"/>
      <x:c r="D24" s="11"/>
      <x:c r="E24" s="11"/>
      <x:c r="F24" s="11"/>
    </x:row>
    <x:row r="25" ht="24" customHeight="1">
      <x:c r="A25" s="11"/>
      <x:c r="B25" s="11"/>
      <x:c r="C25" s="11"/>
      <x:c r="D25" s="11"/>
      <x:c r="E25" s="11"/>
      <x:c r="F25" s="11"/>
    </x:row>
    <x:row r="26" ht="55" customHeight="1">
      <x:c r="A26" s="13" t="str">
        <x:v>The worked narrative describes the original inputs and does not rewrite itself when assumptions change. Test a changed input, document the effect and restore the original dataset.</x:v>
      </x:c>
      <x:c r="B26" s="13"/>
      <x:c r="C26" s="13"/>
      <x:c r="D26" s="13"/>
      <x:c r="E26" s="13"/>
      <x:c r="F26" s="13"/>
    </x:row>
    <x:row r="27" ht="24" customHeight="1">
      <x:c r="A27" s="11"/>
      <x:c r="B27" s="11"/>
      <x:c r="C27" s="11"/>
      <x:c r="D27" s="11"/>
      <x:c r="E27" s="11"/>
      <x:c r="F27" s="11"/>
    </x:row>
    <x:row r="28" ht="24" customHeight="1">
      <x:c r="A28" s="11"/>
      <x:c r="B28" s="11"/>
      <x:c r="C28" s="11"/>
      <x:c r="D28" s="11"/>
      <x:c r="E28" s="11"/>
      <x:c r="F28" s="11"/>
    </x:row>
    <x:row r="29" ht="55" customHeight="1">
      <x:c r="A29" s="13" t="str">
        <x:v>Synthetic teaching case. Public solutions are learning aids, not secure hiring tests.</x:v>
      </x:c>
      <x:c r="B29" s="13"/>
      <x:c r="C29" s="13"/>
      <x:c r="D29" s="13"/>
      <x:c r="E29" s="13"/>
      <x:c r="F29" s="13"/>
    </x:row>
    <x:row r="30" ht="24" customHeight="1">
      <x:c r="A30" s="11"/>
      <x:c r="B30" s="11"/>
      <x:c r="C30" s="11"/>
      <x:c r="D30" s="11"/>
      <x:c r="E30" s="11"/>
      <x:c r="F30" s="11"/>
    </x:row>
    <x:row r="31" ht="24" customHeight="1">
      <x:c r="A31" s="11"/>
      <x:c r="B31" s="11"/>
      <x:c r="C31" s="11"/>
      <x:c r="D31" s="11"/>
      <x:c r="E31" s="11"/>
      <x:c r="F31" s="11"/>
    </x:row>
    <x:row r="32" ht="24" customHeight="1">
      <x:c r="A32" s="11"/>
      <x:c r="B32" s="11"/>
      <x:c r="C32" s="11"/>
      <x:c r="D32" s="11"/>
      <x:c r="E32" s="11"/>
      <x:c r="F32" s="11"/>
    </x:row>
  </x:sheetData>
  <x:mergeCells>
    <x:mergeCell ref="A2:F2"/>
    <x:mergeCell ref="A3:F3"/>
    <x:mergeCell ref="A6:F6"/>
    <x:mergeCell ref="A10:F10"/>
    <x:mergeCell ref="A14:F14"/>
    <x:mergeCell ref="A22:F22"/>
    <x:mergeCell ref="A26:F26"/>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CFT-03 | Original synthetic inputs</x:v>
      </x:c>
      <x:c r="B1" s="4"/>
      <x:c r="C1" s="4"/>
      <x:c r="D1" s="4"/>
    </x:row>
    <x:row r="2" ht="34" customHeight="1">
      <x:c r="A2" s="2" t="str">
        <x:v>v1.1 | Revised 29 September 2026 | No client, candidate or market dataset</x:v>
      </x:c>
      <x:c r="B2" s="2"/>
      <x:c r="C2" s="2"/>
      <x:c r="D2" s="2"/>
    </x:row>
    <x:row r="3" ht="160" customHeight="1">
      <x:c r="A3" s="2" t="str">
        <x:v>Fictional Larch Imports, three monthly periods October-December 2026, USD thousands except FX. Opening cash 30. Base receipts 50 / 60 / 70; domestic payments 40 monthly; euro supplier payments EUR 20 thousand monthly. Base USD/EUR 1.10, stress 1.25. Stress delays 20 of October receipts to November. Committed facility total 25, already drawn 10 at start, with maximum additional draw 10 per month; no repayment or interest within this simplified horizon. Existing debt is already reflected in opening cash. Required cash buffer 10. Model combined stress, draw only what is needed to approach buffer subject to both constraints. Do not allow negative additional availability.</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Opening cash</x:v>
      </x:c>
      <x:c r="B6" s="9" t="n">
        <x:v>30</x:v>
      </x:c>
      <x:c r="C6" s="2" t="str">
        <x:v>USD thousands</x:v>
      </x:c>
      <x:c r="D6" s="2" t="str">
        <x:v>opening</x:v>
      </x:c>
    </x:row>
    <x:row r="7" ht="38" customHeight="1">
      <x:c r="A7" s="2" t="str">
        <x:v>October base receipts</x:v>
      </x:c>
      <x:c r="B7" s="9" t="n">
        <x:v>50</x:v>
      </x:c>
      <x:c r="C7" s="2" t="str">
        <x:v>USD thousands</x:v>
      </x:c>
      <x:c r="D7" s="2" t="str">
        <x:v>r1</x:v>
      </x:c>
    </x:row>
    <x:row r="8" ht="38" customHeight="1">
      <x:c r="A8" s="2" t="str">
        <x:v>November base receipts</x:v>
      </x:c>
      <x:c r="B8" s="9" t="n">
        <x:v>60</x:v>
      </x:c>
      <x:c r="C8" s="2" t="str">
        <x:v>USD thousands</x:v>
      </x:c>
      <x:c r="D8" s="2" t="str">
        <x:v>r2</x:v>
      </x:c>
    </x:row>
    <x:row r="9" ht="38" customHeight="1">
      <x:c r="A9" s="2" t="str">
        <x:v>December base receipts</x:v>
      </x:c>
      <x:c r="B9" s="9" t="n">
        <x:v>70</x:v>
      </x:c>
      <x:c r="C9" s="2" t="str">
        <x:v>USD thousands</x:v>
      </x:c>
      <x:c r="D9" s="2" t="str">
        <x:v>r3</x:v>
      </x:c>
    </x:row>
    <x:row r="10" ht="38" customHeight="1">
      <x:c r="A10" s="2" t="str">
        <x:v>Monthly domestic payments</x:v>
      </x:c>
      <x:c r="B10" s="9" t="n">
        <x:v>40</x:v>
      </x:c>
      <x:c r="C10" s="2" t="str">
        <x:v>USD thousands</x:v>
      </x:c>
      <x:c r="D10" s="2" t="str">
        <x:v>dom</x:v>
      </x:c>
    </x:row>
    <x:row r="11" ht="38" customHeight="1">
      <x:c r="A11" s="2" t="str">
        <x:v>Monthly EUR supplier payment</x:v>
      </x:c>
      <x:c r="B11" s="9" t="n">
        <x:v>20</x:v>
      </x:c>
      <x:c r="C11" s="2" t="str">
        <x:v>EUR thousands</x:v>
      </x:c>
      <x:c r="D11" s="2" t="str">
        <x:v>eur</x:v>
      </x:c>
    </x:row>
    <x:row r="12" ht="38" customHeight="1">
      <x:c r="A12" s="2" t="str">
        <x:v>Base USD per EUR</x:v>
      </x:c>
      <x:c r="B12" s="9" t="n">
        <x:v>1.1</x:v>
      </x:c>
      <x:c r="C12" s="2" t="str">
        <x:v>USD / EUR</x:v>
      </x:c>
      <x:c r="D12" s="2" t="str">
        <x:v>basefx</x:v>
      </x:c>
    </x:row>
    <x:row r="13" ht="38" customHeight="1">
      <x:c r="A13" s="2" t="str">
        <x:v>Stress USD per EUR</x:v>
      </x:c>
      <x:c r="B13" s="9" t="n">
        <x:v>1.25</x:v>
      </x:c>
      <x:c r="C13" s="2" t="str">
        <x:v>USD / EUR</x:v>
      </x:c>
      <x:c r="D13" s="2" t="str">
        <x:v>stressfx</x:v>
      </x:c>
    </x:row>
    <x:row r="14" ht="38" customHeight="1">
      <x:c r="A14" s="2" t="str">
        <x:v>October receipt delayed to November</x:v>
      </x:c>
      <x:c r="B14" s="9" t="n">
        <x:v>20</x:v>
      </x:c>
      <x:c r="C14" s="2" t="str">
        <x:v>USD thousands</x:v>
      </x:c>
      <x:c r="D14" s="2" t="str">
        <x:v>delay</x:v>
      </x:c>
    </x:row>
    <x:row r="15" ht="38" customHeight="1">
      <x:c r="A15" s="2" t="str">
        <x:v>Total committed facility</x:v>
      </x:c>
      <x:c r="B15" s="9" t="n">
        <x:v>25</x:v>
      </x:c>
      <x:c r="C15" s="2" t="str">
        <x:v>USD thousands</x:v>
      </x:c>
      <x:c r="D15" s="2" t="str">
        <x:v>limit</x:v>
      </x:c>
    </x:row>
    <x:row r="16" ht="38" customHeight="1">
      <x:c r="A16" s="2" t="str">
        <x:v>Already drawn facility</x:v>
      </x:c>
      <x:c r="B16" s="9" t="n">
        <x:v>10</x:v>
      </x:c>
      <x:c r="C16" s="2" t="str">
        <x:v>USD thousands</x:v>
      </x:c>
      <x:c r="D16" s="2" t="str">
        <x:v>drawn</x:v>
      </x:c>
    </x:row>
    <x:row r="17" ht="38" customHeight="1">
      <x:c r="A17" s="2" t="str">
        <x:v>Maximum new draw per month</x:v>
      </x:c>
      <x:c r="B17" s="9" t="n">
        <x:v>10</x:v>
      </x:c>
      <x:c r="C17" s="2" t="str">
        <x:v>USD thousands</x:v>
      </x:c>
      <x:c r="D17" s="2" t="str">
        <x:v>cap</x:v>
      </x:c>
    </x:row>
    <x:row r="18" ht="38" customHeight="1">
      <x:c r="A18" s="2" t="str">
        <x:v>Required buffer</x:v>
      </x:c>
      <x:c r="B18" s="9" t="n">
        <x:v>10</x:v>
      </x:c>
      <x:c r="C18" s="2" t="str">
        <x:v>USD thousands</x:v>
      </x:c>
      <x:c r="D18" s="2" t="str">
        <x:v>floor</x:v>
      </x:c>
    </x:row>
    <x:row r="19" ht="38" customHeight="1">
      <x:c r="A19" s="2"/>
      <x:c r="B19" s="2"/>
      <x:c r="C19" s="2"/>
      <x:c r="D19" s="2"/>
    </x:row>
    <x:row r="20" ht="38" customHeight="1">
      <x:c r="A20" s="2"/>
      <x:c r="B20" s="2"/>
      <x:c r="C20" s="2"/>
      <x:c r="D20" s="2"/>
    </x:row>
    <x:row r="21" ht="38" customHeight="1">
      <x:c r="A21" s="2"/>
      <x:c r="B21" s="2"/>
      <x:c r="C21" s="2"/>
      <x:c r="D21" s="2"/>
    </x:row>
    <x:row r="22" ht="38" customHeight="1">
      <x:c r="A22" s="2"/>
      <x:c r="B22" s="2"/>
      <x:c r="C22" s="2"/>
      <x:c r="D22" s="2"/>
    </x:row>
    <x:row r="23" ht="38" customHeight="1">
      <x:c r="A23" s="2"/>
      <x:c r="B23" s="2"/>
      <x:c r="C23" s="2"/>
      <x:c r="D23" s="2"/>
    </x:row>
    <x:row r="24" ht="38" customHeight="1">
      <x:c r="A24" s="2"/>
      <x:c r="B24" s="2"/>
      <x:c r="C24" s="2"/>
      <x:c r="D24" s="2"/>
    </x:row>
    <x:row r="25" ht="38" customHeight="1">
      <x:c r="A25" s="2"/>
      <x:c r="B25" s="2"/>
      <x:c r="C25" s="2"/>
      <x:c r="D25" s="2"/>
    </x:row>
  </x:sheetData>
  <x:mergeCells>
    <x:mergeCell ref="A1:D1"/>
    <x:mergeCell ref="A2:D2"/>
    <x:mergeCell ref="A3:D3"/>
  </x:mergeCells>
  <x:pageMargins left="0.7" right="0.7" top="0.75" bottom="0.75" header="0.3" footer="0.3"/>
</x:worksheet>
</file>