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6db4e0c5f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47842636c16a4d37"/>
    <x:sheet xmlns:r="http://schemas.openxmlformats.org/officeDocument/2006/relationships" name="Response" sheetId="2" r:id="R60669f1f05f74b3d"/>
    <x:sheet xmlns:r="http://schemas.openxmlformats.org/officeDocument/2006/relationships" name="Inputs" sheetId="3" r:id="R13313b8ca4c748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0.00"/>
    <x:numFmt numFmtId="201" formatCode="0.0%;(0.0%);0.0%"/>
    <x:numFmt numFmtId="202" formatCode="0.0%"/>
    <x:numFmt numFmtId="203" formatCode="#,##0.00;(#,##0.00);&quot;-&quot;"/>
  </x:numFmts>
  <x:fonts count="8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  <x:fill>
      <x:patternFill patternType="solid">
        <x:fgColor rgb="FFFFF2CD"/>
      </x:patternFill>
    </x:fill>
    <x:fill>
      <x:patternFill patternType="solid">
        <x:fgColor rgb="FF173B3C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202" fontId="5" fillId="4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3" fontId="1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 wrapText="1"/>
    </x:xf>
    <x:xf numFmtId="203" fontId="7" fillId="0" borderId="0" xfId="0" applyNumberFormat="1" applyFont="1" applyFill="1" applyBorder="1" applyAlignment="1">
      <x:alignment vertical="center" wrapText="1"/>
    </x:xf>
    <x:xf numFmtId="203" fontId="1" fillId="5" borderId="0" xfId="0" applyNumberFormat="1" applyFont="1" applyFill="1" applyBorder="1" applyAlignment="1">
      <x:alignment vertical="center"/>
    </x:xf>
    <x:xf numFmtId="203" fontId="2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c1dec319044a3" /><Relationship Type="http://schemas.openxmlformats.org/officeDocument/2006/relationships/theme" Target="/xl/theme/theme1.xml" Id="Re1bae77175e94f7a" /><Relationship Type="http://schemas.openxmlformats.org/officeDocument/2006/relationships/sharedStrings" Target="/xl/sharedStrings.xml" Id="R25634f9d12354da3" /><Relationship Type="http://schemas.openxmlformats.org/officeDocument/2006/relationships/worksheet" Target="/xl/worksheets/sheet1.xml" Id="R47842636c16a4d37" /><Relationship Type="http://schemas.openxmlformats.org/officeDocument/2006/relationships/worksheet" Target="/xl/worksheets/sheet2.xml" Id="R60669f1f05f74b3d" /><Relationship Type="http://schemas.openxmlformats.org/officeDocument/2006/relationships/worksheet" Target="/xl/worksheets/sheet3.xml" Id="R13313b8ca4c748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IBA-03 | Should We Buy It? An Acquisition Investment Case</x:v>
      </x:c>
      <x:c r="B1" s="4"/>
      <x:c r="C1" s="4"/>
      <x:c r="D1" s="4"/>
    </x:row>
    <x:row r="2" ht="34" customHeight="1">
      <x:c r="A2" s="2" t="str">
        <x:v>v1.1 | WORKED SOLUTION | Original synthetic case | Advanced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40" customHeight="1">
      <x:c r="A6" s="2" t="str">
        <x:v>Equity consideration</x:v>
      </x:c>
      <x:c r="B6" s="8" t="n">
        <x:f>Inputs!B9+Inputs!B10-Inputs!B11</x:f>
        <x:v>800</x:v>
      </x:c>
      <x:c r="C6" s="2" t="str">
        <x:v>USD thousands</x:v>
      </x:c>
      <x:c r="D6" s="2" t="str">
        <x:v>Excel formula: =Inputs!B9+Inputs!B10-Inputs!B11</x:v>
      </x:c>
    </x:row>
    <x:row r="7" ht="40" customHeight="1">
      <x:c r="A7" s="2" t="str">
        <x:v>New buyer acquisition debt</x:v>
      </x:c>
      <x:c r="B7" s="8" t="n">
        <x:f>B6*Inputs!B12</x:f>
        <x:v>400</x:v>
      </x:c>
      <x:c r="C7" s="2" t="str">
        <x:v>USD thousands</x:v>
      </x:c>
      <x:c r="D7" s="2" t="str">
        <x:v>Excel formula: =B6*Inputs!B12</x:v>
      </x:c>
    </x:row>
    <x:row r="8" ht="40" customHeight="1">
      <x:c r="A8" s="2" t="str">
        <x:v>New shares issued</x:v>
      </x:c>
      <x:c r="B8" s="8" t="n">
        <x:f>B6*(1-Inputs!B12)/Inputs!B14</x:f>
        <x:v>20</x:v>
      </x:c>
      <x:c r="C8" s="2" t="str">
        <x:v>thousand shares</x:v>
      </x:c>
      <x:c r="D8" s="2" t="str">
        <x:v>Excel formula: =B6*(1-Inputs!B12)/Inputs!B14</x:v>
      </x:c>
    </x:row>
    <x:row r="9" ht="40" customHeight="1">
      <x:c r="A9" s="2" t="str">
        <x:v>After-tax new interest</x:v>
      </x:c>
      <x:c r="B9" s="8" t="n">
        <x:f>B7*Inputs!B13*(1-Inputs!B17)</x:f>
        <x:v>22.4</x:v>
      </x:c>
      <x:c r="C9" s="2" t="str">
        <x:v>USD thousands</x:v>
      </x:c>
      <x:c r="D9" s="2" t="str">
        <x:v>Excel formula: =B7*Inputs!B13*(1-Inputs!B17)</x:v>
      </x:c>
    </x:row>
    <x:row r="10" ht="40" customHeight="1">
      <x:c r="A10" s="2" t="str">
        <x:v>Buyer standalone EPS</x:v>
      </x:c>
      <x:c r="B10" s="8" t="n">
        <x:f>Inputs!B6/Inputs!B7</x:f>
        <x:v>4</x:v>
      </x:c>
      <x:c r="C10" s="2" t="str">
        <x:v>USD / share</x:v>
      </x:c>
      <x:c r="D10" s="2" t="str">
        <x:v>Excel formula: =Inputs!B6/Inputs!B7</x:v>
      </x:c>
    </x:row>
    <x:row r="11" ht="40" customHeight="1">
      <x:c r="A11" s="2" t="str">
        <x:v>First-year combined net income</x:v>
      </x:c>
      <x:c r="B11" s="8" t="n">
        <x:f>Inputs!B6+Inputs!B8+Inputs!B15*(1-Inputs!B17)-Inputs!B16*(1-Inputs!B17)-B9</x:f>
        <x:v>439.6</x:v>
      </x:c>
      <x:c r="C11" s="2" t="str">
        <x:v>USD thousands</x:v>
      </x:c>
      <x:c r="D11" s="2" t="str">
        <x:v>Excel formula: =Inputs!B6+Inputs!B8+Inputs!B15*(1-Inputs!B17)-Inputs!B16*(1-Inputs!B17)-B9</x:v>
      </x:c>
    </x:row>
    <x:row r="12" ht="40" customHeight="1">
      <x:c r="A12" s="2" t="str">
        <x:v>First-year EPS</x:v>
      </x:c>
      <x:c r="B12" s="8" t="n">
        <x:f>B11/(Inputs!B7+B8)</x:f>
        <x:v>3.6633333333333336</x:v>
      </x:c>
      <x:c r="C12" s="2" t="str">
        <x:v>USD / share</x:v>
      </x:c>
      <x:c r="D12" s="2" t="str">
        <x:v>Excel formula: =B11/(Inputs!B7+B8)</x:v>
      </x:c>
    </x:row>
    <x:row r="13" ht="40" customHeight="1">
      <x:c r="A13" s="2" t="str">
        <x:v>Steady-state EPS</x:v>
      </x:c>
      <x:c r="B13" s="8" t="n">
        <x:f>(B11+Inputs!B16*(1-Inputs!B17))/(Inputs!B7+B8)</x:f>
        <x:v>4.246666666666667</x:v>
      </x:c>
      <x:c r="C13" s="2" t="str">
        <x:v>USD / share</x:v>
      </x:c>
      <x:c r="D13" s="2" t="str">
        <x:v>Excel formula: =(B11+Inputs!B16*(1-Inputs!B17))/(Inputs!B7+B8)</x:v>
      </x:c>
    </x:row>
    <x:row r="14" ht="40" customHeight="1">
      <x:c r="A14" s="2" t="str">
        <x:v>EV premium over standalone</x:v>
      </x:c>
      <x:c r="B14" s="8" t="n">
        <x:f>Inputs!B9-Inputs!B18</x:f>
        <x:v>100</x:v>
      </x:c>
      <x:c r="C14" s="2" t="str">
        <x:v>USD thousands</x:v>
      </x:c>
      <x:c r="D14" s="2" t="str">
        <x:v>Excel formula: =Inputs!B9-Inputs!B18</x:v>
      </x:c>
    </x:row>
    <x:row r="15" ht="40" customHeight="1">
      <x:c r="A15" s="2" t="str">
        <x:v>Simplified net value created</x:v>
      </x:c>
      <x:c r="B15" s="8" t="n">
        <x:f>Inputs!B15*(1-Inputs!B17)/Inputs!B19-Inputs!B16*(1-Inputs!B17)-B14</x:f>
        <x:v>250</x:v>
      </x:c>
      <x:c r="C15" s="2" t="str">
        <x:v>USD thousands</x:v>
      </x:c>
      <x:c r="D15" s="2" t="str">
        <x:v>Excel formula: =Inputs!B15*(1-Inputs!B17)/Inputs!B19-Inputs!B16*(1-Inputs!B17)-B14</x:v>
      </x:c>
    </x:row>
    <x:row r="16" ht="40" customHeight="1">
      <x:c r="A16" s="2" t="str">
        <x:v>Net value at half synergies</x:v>
      </x:c>
      <x:c r="B16" s="8" t="n">
        <x:f>Inputs!B15*Inputs!B22*(1-Inputs!B17)/Inputs!B19-Inputs!B16*(1-Inputs!B17)-B14</x:f>
        <x:v>40</x:v>
      </x:c>
      <x:c r="C16" s="2" t="str">
        <x:v>USD thousands</x:v>
      </x:c>
      <x:c r="D16" s="2" t="str">
        <x:v>Downside synergy realisation is linked to the editable assumption in Inputs!B22.</x:v>
      </x:c>
    </x:row>
    <x:row r="17" ht="40" customHeight="1">
      <x:c r="A17" s="2" t="str">
        <x:v>Funding reconciliation</x:v>
      </x:c>
      <x:c r="B17" s="8" t="n">
        <x:f>B7+B8*Inputs!B14-B6</x:f>
        <x:v>0</x:v>
      </x:c>
      <x:c r="C17" s="2" t="str">
        <x:v>USD thousands</x:v>
      </x:c>
      <x:c r="D17" s="2" t="str">
        <x:v>Must equal 0</x:v>
      </x:c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6"/>
      <x:c r="B1" s="16"/>
      <x:c r="C1" s="16"/>
      <x:c r="D1" s="16"/>
      <x:c r="E1" s="16"/>
      <x:c r="F1" s="16"/>
    </x:row>
    <x:row r="2" ht="32" customHeight="1">
      <x:c r="A2" s="19" t="str">
        <x:v>IBA-03 — Decision and supporting evidence</x:v>
      </x:c>
      <x:c r="B2" s="19"/>
      <x:c r="C2" s="19"/>
      <x:c r="D2" s="19"/>
      <x:c r="E2" s="19"/>
      <x:c r="F2" s="19"/>
    </x:row>
    <x:row r="3" ht="30" customHeight="1">
      <x:c r="A3" s="18" t="str">
        <x:v>Version 1.1. Original synthetic teaching case. Amounts follow the units in the brief.</x:v>
      </x:c>
      <x:c r="B3" s="18"/>
      <x:c r="C3" s="18"/>
      <x:c r="D3" s="18"/>
      <x:c r="E3" s="18"/>
      <x:c r="F3" s="18"/>
    </x:row>
    <x:row r="4" ht="24" customHeight="1">
      <x:c r="A4" s="16"/>
      <x:c r="B4" s="16"/>
      <x:c r="C4" s="16"/>
      <x:c r="D4" s="16"/>
      <x:c r="E4" s="16"/>
      <x:c r="F4" s="16"/>
    </x:row>
    <x:row r="5" ht="25" customHeight="1">
      <x:c r="A5" s="21" t="str">
        <x:v>Required deliverables</x:v>
      </x:c>
      <x:c r="B5" s="21"/>
      <x:c r="C5" s="21"/>
      <x:c r="D5" s="21"/>
      <x:c r="E5" s="21"/>
      <x:c r="F5" s="21"/>
    </x:row>
    <x:row r="6" ht="90" customHeight="1">
      <x:c r="A6" s="18" t="str">
        <x:v>Deliver an equity and funding bridge, first-year and steady-state EPS, synergy value / downside, and an investment memo. State which omitted transaction features could materially change the recommendation.</x:v>
      </x:c>
      <x:c r="B6" s="18"/>
      <x:c r="C6" s="18"/>
      <x:c r="D6" s="18"/>
      <x:c r="E6" s="18"/>
      <x:c r="F6" s="18"/>
    </x:row>
    <x:row r="7" ht="24" customHeight="1">
      <x:c r="A7" s="16"/>
      <x:c r="B7" s="16"/>
      <x:c r="C7" s="16"/>
      <x:c r="D7" s="16"/>
      <x:c r="E7" s="16"/>
      <x:c r="F7" s="16"/>
    </x:row>
    <x:row r="8" ht="24" customHeight="1">
      <x:c r="A8" s="16"/>
      <x:c r="B8" s="16"/>
      <x:c r="C8" s="16"/>
      <x:c r="D8" s="16"/>
      <x:c r="E8" s="16"/>
      <x:c r="F8" s="16"/>
    </x:row>
    <x:row r="9" ht="25" customHeight="1">
      <x:c r="A9" s="21" t="str">
        <x:v>Decision</x:v>
      </x:c>
      <x:c r="B9" s="21"/>
      <x:c r="C9" s="21"/>
      <x:c r="D9" s="21"/>
      <x:c r="E9" s="21"/>
      <x:c r="F9" s="21"/>
    </x:row>
    <x:row r="10" ht="80" customHeight="1">
      <x:c r="A10" s="18" t="str">
        <x:v>Make any investment recommendation conditional on credible synergies, integration delivery and financing terms.</x:v>
      </x:c>
      <x:c r="B10" s="18"/>
      <x:c r="C10" s="18"/>
      <x:c r="D10" s="18"/>
      <x:c r="E10" s="18"/>
      <x:c r="F10" s="18"/>
    </x:row>
    <x:row r="11" ht="24" customHeight="1">
      <x:c r="A11" s="16"/>
      <x:c r="B11" s="16"/>
      <x:c r="C11" s="16"/>
      <x:c r="D11" s="16"/>
      <x:c r="E11" s="16"/>
      <x:c r="F11" s="16"/>
    </x:row>
    <x:row r="12" ht="24" customHeight="1">
      <x:c r="A12" s="16"/>
      <x:c r="B12" s="16"/>
      <x:c r="C12" s="16"/>
      <x:c r="D12" s="16"/>
      <x:c r="E12" s="16"/>
      <x:c r="F12" s="16"/>
    </x:row>
    <x:row r="13" ht="25" customHeight="1">
      <x:c r="A13" s="21" t="str">
        <x:v>Evidence and reasoning</x:v>
      </x:c>
      <x:c r="B13" s="21"/>
      <x:c r="C13" s="21"/>
      <x:c r="D13" s="21"/>
      <x:c r="E13" s="21"/>
      <x:c r="F13" s="21"/>
    </x:row>
    <x:row r="14" ht="190" customHeight="1">
      <x:c r="A14" s="18" t="str">
        <x:v>Equity consideration is 800, funded by 400 debt and 20 thousand new shares. First-year income 439.6 gives EPS 3.6633 versus 4.00 standalone; steady-state EPS is 4.2467. Simplified net value is 250, falling to 40 at half synergies. This does not justify unconditional approval: validate timing and persistence of savings, integration execution, actual financing terms and purchase accounting. First-year EPS dilution does not by itself establish value destruction. First-year EPS dilution and value creation answer different questions. Integration cost affects timing, whereas synergy persistence drives the simplified value calculation. The half-synergy result leaves little room for omitted deal costs.</x:v>
      </x:c>
      <x:c r="B14" s="18"/>
      <x:c r="C14" s="18"/>
      <x:c r="D14" s="18"/>
      <x:c r="E14" s="18"/>
      <x:c r="F14" s="18"/>
    </x:row>
    <x:row r="15" ht="24" customHeight="1">
      <x:c r="A15" s="16"/>
      <x:c r="B15" s="16"/>
      <x:c r="C15" s="16"/>
      <x:c r="D15" s="16"/>
      <x:c r="E15" s="16"/>
      <x:c r="F15" s="16"/>
    </x:row>
    <x:row r="16" ht="24" customHeight="1">
      <x:c r="A16" s="16"/>
      <x:c r="B16" s="16"/>
      <x:c r="C16" s="16"/>
      <x:c r="D16" s="16"/>
      <x:c r="E16" s="16"/>
      <x:c r="F16" s="16"/>
    </x:row>
    <x:row r="17" ht="24" customHeight="1">
      <x:c r="A17" s="16"/>
      <x:c r="B17" s="16"/>
      <x:c r="C17" s="16"/>
      <x:c r="D17" s="16"/>
      <x:c r="E17" s="16"/>
      <x:c r="F17" s="16"/>
    </x:row>
    <x:row r="18" ht="24" customHeight="1">
      <x:c r="A18" s="16"/>
      <x:c r="B18" s="16"/>
      <x:c r="C18" s="16"/>
      <x:c r="D18" s="16"/>
      <x:c r="E18" s="16"/>
      <x:c r="F18" s="16"/>
    </x:row>
    <x:row r="19" ht="24" customHeight="1">
      <x:c r="A19" s="16"/>
      <x:c r="B19" s="16"/>
      <x:c r="C19" s="16"/>
      <x:c r="D19" s="16"/>
      <x:c r="E19" s="16"/>
      <x:c r="F19" s="16"/>
    </x:row>
    <x:row r="20" ht="24" customHeight="1">
      <x:c r="A20" s="16"/>
      <x:c r="B20" s="16"/>
      <x:c r="C20" s="16"/>
      <x:c r="D20" s="16"/>
      <x:c r="E20" s="16"/>
      <x:c r="F20" s="16"/>
    </x:row>
    <x:row r="21" ht="25" customHeight="1">
      <x:c r="A21" s="21" t="str">
        <x:v>What would change my conclusion</x:v>
      </x:c>
      <x:c r="B21" s="21"/>
      <x:c r="C21" s="21"/>
      <x:c r="D21" s="21"/>
      <x:c r="E21" s="21"/>
      <x:c r="F21" s="21"/>
    </x:row>
    <x:row r="22" ht="80" customHeight="1">
      <x:c r="A22" s="18" t="str">
        <x:v>Slower synergy capture, revised financing, purchase accounting or higher integration costs can reverse the recommendation. Test the explicit synergy-realisation input rather than embedding a fraction in a formula.</x:v>
      </x:c>
      <x:c r="B22" s="18"/>
      <x:c r="C22" s="18"/>
      <x:c r="D22" s="18"/>
      <x:c r="E22" s="18"/>
      <x:c r="F22" s="18"/>
    </x:row>
    <x:row r="23" ht="24" customHeight="1">
      <x:c r="A23" s="16"/>
      <x:c r="B23" s="16"/>
      <x:c r="C23" s="16"/>
      <x:c r="D23" s="16"/>
      <x:c r="E23" s="16"/>
      <x:c r="F23" s="16"/>
    </x:row>
    <x:row r="24" ht="24" customHeight="1">
      <x:c r="A24" s="16"/>
      <x:c r="B24" s="16"/>
      <x:c r="C24" s="16"/>
      <x:c r="D24" s="16"/>
      <x:c r="E24" s="16"/>
      <x:c r="F24" s="16"/>
    </x:row>
    <x:row r="25" ht="24" customHeight="1">
      <x:c r="A25" s="16"/>
      <x:c r="B25" s="16"/>
      <x:c r="C25" s="16"/>
      <x:c r="D25" s="16"/>
      <x:c r="E25" s="16"/>
      <x:c r="F25" s="16"/>
    </x:row>
    <x:row r="26" ht="55" customHeight="1">
      <x:c r="A26" s="18" t="str">
        <x:v>The worked narrative describes the original inputs and does not rewrite itself when assumptions change. Test a changed input, document the effect and restore the original dataset.</x:v>
      </x:c>
      <x:c r="B26" s="18"/>
      <x:c r="C26" s="18"/>
      <x:c r="D26" s="18"/>
      <x:c r="E26" s="18"/>
      <x:c r="F26" s="18"/>
    </x:row>
    <x:row r="27" ht="24" customHeight="1">
      <x:c r="A27" s="16"/>
      <x:c r="B27" s="16"/>
      <x:c r="C27" s="16"/>
      <x:c r="D27" s="16"/>
      <x:c r="E27" s="16"/>
      <x:c r="F27" s="16"/>
    </x:row>
    <x:row r="28" ht="24" customHeight="1">
      <x:c r="A28" s="16"/>
      <x:c r="B28" s="16"/>
      <x:c r="C28" s="16"/>
      <x:c r="D28" s="16"/>
      <x:c r="E28" s="16"/>
      <x:c r="F28" s="16"/>
    </x:row>
    <x:row r="29" ht="55" customHeight="1">
      <x:c r="A29" s="18" t="str">
        <x:v>Synthetic teaching case. Public solutions are learning aids, not secure hiring tests.</x:v>
      </x:c>
      <x:c r="B29" s="18"/>
      <x:c r="C29" s="18"/>
      <x:c r="D29" s="18"/>
      <x:c r="E29" s="18"/>
      <x:c r="F29" s="18"/>
    </x:row>
    <x:row r="30" ht="24" customHeight="1">
      <x:c r="A30" s="16"/>
      <x:c r="B30" s="16"/>
      <x:c r="C30" s="16"/>
      <x:c r="D30" s="16"/>
      <x:c r="E30" s="16"/>
      <x:c r="F30" s="16"/>
    </x:row>
    <x:row r="31" ht="24" customHeight="1">
      <x:c r="A31" s="16"/>
      <x:c r="B31" s="16"/>
      <x:c r="C31" s="16"/>
      <x:c r="D31" s="16"/>
      <x:c r="E31" s="16"/>
      <x:c r="F31" s="16"/>
    </x:row>
    <x:row r="32" ht="24" customHeight="1">
      <x:c r="A32" s="16"/>
      <x:c r="B32" s="16"/>
      <x:c r="C32" s="16"/>
      <x:c r="D32" s="16"/>
      <x:c r="E32" s="16"/>
      <x:c r="F32" s="16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IBA-03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Cedar Holdings buying Pine Services, at 30 September 2026. USD thousands except EPS and share price; shares are thousands. Buyer net income 400 and shares 100. Target net income 90; purchase EV 1,000 plus eligible target cash 200 less debt 400 gives equity consideration. Finance half of equity consideration with new buyer debt at 8% and half by issuing shares at $20. Target net income already reflects its existing debt costs; that debt remains in place. Annual pretax cost synergies 60, fully realized from year one; first-year pretax integration expense and cash cost 100. Tax 30% applies to synergies, integration and new buyer interest; assume deductions usable immediately. Standalone target EV 900; value synergy as a level perpetuity at 10%. No fees, purchase-accounting adjustments or other changes. Test 50% synergy realization as downside.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Buyer net income</x:v>
      </x:c>
      <x:c r="B6" s="9" t="n">
        <x:v>400</x:v>
      </x:c>
      <x:c r="C6" s="2" t="str">
        <x:v>USD thousands</x:v>
      </x:c>
      <x:c r="D6" s="2" t="str">
        <x:v>buyer</x:v>
      </x:c>
    </x:row>
    <x:row r="7" ht="38" customHeight="1">
      <x:c r="A7" s="2" t="str">
        <x:v>Buyer shares</x:v>
      </x:c>
      <x:c r="B7" s="9" t="n">
        <x:v>100</x:v>
      </x:c>
      <x:c r="C7" s="2" t="str">
        <x:v>thousand shares</x:v>
      </x:c>
      <x:c r="D7" s="2" t="str">
        <x:v>shares</x:v>
      </x:c>
    </x:row>
    <x:row r="8" ht="38" customHeight="1">
      <x:c r="A8" s="2" t="str">
        <x:v>Target net income</x:v>
      </x:c>
      <x:c r="B8" s="9" t="n">
        <x:v>90</x:v>
      </x:c>
      <x:c r="C8" s="2" t="str">
        <x:v>USD thousands</x:v>
      </x:c>
      <x:c r="D8" s="2" t="str">
        <x:v>target</x:v>
      </x:c>
    </x:row>
    <x:row r="9" ht="38" customHeight="1">
      <x:c r="A9" s="2" t="str">
        <x:v>Purchase EV</x:v>
      </x:c>
      <x:c r="B9" s="9" t="n">
        <x:v>1000</x:v>
      </x:c>
      <x:c r="C9" s="2" t="str">
        <x:v>USD thousands</x:v>
      </x:c>
      <x:c r="D9" s="2" t="str">
        <x:v>ev</x:v>
      </x:c>
    </x:row>
    <x:row r="10" ht="38" customHeight="1">
      <x:c r="A10" s="2" t="str">
        <x:v>Eligible target cash</x:v>
      </x:c>
      <x:c r="B10" s="9" t="n">
        <x:v>200</x:v>
      </x:c>
      <x:c r="C10" s="2" t="str">
        <x:v>USD thousands</x:v>
      </x:c>
      <x:c r="D10" s="2" t="str">
        <x:v>cash</x:v>
      </x:c>
    </x:row>
    <x:row r="11" ht="38" customHeight="1">
      <x:c r="A11" s="2" t="str">
        <x:v>Target debt staying in place</x:v>
      </x:c>
      <x:c r="B11" s="9" t="n">
        <x:v>400</x:v>
      </x:c>
      <x:c r="C11" s="2" t="str">
        <x:v>USD thousands</x:v>
      </x:c>
      <x:c r="D11" s="2" t="str">
        <x:v>debt</x:v>
      </x:c>
    </x:row>
    <x:row r="12" ht="38" customHeight="1">
      <x:c r="A12" s="2" t="str">
        <x:v>Debt funding share</x:v>
      </x:c>
      <x:c r="B12" s="11" t="n">
        <x:v>0.5</x:v>
      </x:c>
      <x:c r="C12" s="2" t="str">
        <x:v>fraction</x:v>
      </x:c>
      <x:c r="D12" s="2" t="str">
        <x:v>fund</x:v>
      </x:c>
    </x:row>
    <x:row r="13" ht="38" customHeight="1">
      <x:c r="A13" s="2" t="str">
        <x:v>New debt interest rate</x:v>
      </x:c>
      <x:c r="B13" s="11" t="n">
        <x:v>0.08</x:v>
      </x:c>
      <x:c r="C13" s="2" t="str">
        <x:v>fraction</x:v>
      </x:c>
      <x:c r="D13" s="2" t="str">
        <x:v>rate</x:v>
      </x:c>
    </x:row>
    <x:row r="14" ht="38" customHeight="1">
      <x:c r="A14" s="2" t="str">
        <x:v>New share issue price</x:v>
      </x:c>
      <x:c r="B14" s="9" t="n">
        <x:v>20</x:v>
      </x:c>
      <x:c r="C14" s="2" t="str">
        <x:v>USD / share</x:v>
      </x:c>
      <x:c r="D14" s="2" t="str">
        <x:v>price</x:v>
      </x:c>
    </x:row>
    <x:row r="15" ht="38" customHeight="1">
      <x:c r="A15" s="2" t="str">
        <x:v>Annual pretax synergies</x:v>
      </x:c>
      <x:c r="B15" s="9" t="n">
        <x:v>60</x:v>
      </x:c>
      <x:c r="C15" s="2" t="str">
        <x:v>USD thousands</x:v>
      </x:c>
      <x:c r="D15" s="2" t="str">
        <x:v>syn</x:v>
      </x:c>
    </x:row>
    <x:row r="16" ht="38" customHeight="1">
      <x:c r="A16" s="2" t="str">
        <x:v>First-year integration cost</x:v>
      </x:c>
      <x:c r="B16" s="9" t="n">
        <x:v>100</x:v>
      </x:c>
      <x:c r="C16" s="2" t="str">
        <x:v>USD thousands</x:v>
      </x:c>
      <x:c r="D16" s="2" t="str">
        <x:v>integration</x:v>
      </x:c>
    </x:row>
    <x:row r="17" ht="38" customHeight="1">
      <x:c r="A17" s="2" t="str">
        <x:v>Tax rate</x:v>
      </x:c>
      <x:c r="B17" s="11" t="n">
        <x:v>0.3</x:v>
      </x:c>
      <x:c r="C17" s="2" t="str">
        <x:v>fraction</x:v>
      </x:c>
      <x:c r="D17" s="2" t="str">
        <x:v>tax</x:v>
      </x:c>
    </x:row>
    <x:row r="18" ht="38" customHeight="1">
      <x:c r="A18" s="2" t="str">
        <x:v>Standalone target EV</x:v>
      </x:c>
      <x:c r="B18" s="9" t="n">
        <x:v>900</x:v>
      </x:c>
      <x:c r="C18" s="2" t="str">
        <x:v>USD thousands</x:v>
      </x:c>
      <x:c r="D18" s="2" t="str">
        <x:v>standalone</x:v>
      </x:c>
    </x:row>
    <x:row r="19" ht="38" customHeight="1">
      <x:c r="A19" s="2" t="str">
        <x:v>Synergy discount rate</x:v>
      </x:c>
      <x:c r="B19" s="11" t="n">
        <x:v>0.1</x:v>
      </x:c>
      <x:c r="C19" s="2" t="str">
        <x:v>fraction</x:v>
      </x:c>
      <x:c r="D19" s="2" t="str">
        <x:v>discount</x:v>
      </x:c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 t="str">
        <x:v>Downside synergy realisation</x:v>
      </x:c>
      <x:c r="B22" s="14" t="n">
        <x:v>0.5</x:v>
      </x:c>
      <x:c r="C22" s="2" t="str">
        <x:v>fraction</x:v>
      </x:c>
      <x:c r="D22" s="2" t="str">
        <x:v>v1.1 assumption</x:v>
      </x:c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