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b5e584c4de844e9" /></Relationships>
</file>

<file path=xl/workbook.xml><?xml version="1.0" encoding="utf-8"?>
<x:workbook xmlns:x="http://schemas.openxmlformats.org/spreadsheetml/2006/main">
  <x:sheets>
    <x:sheet xmlns:r="http://schemas.openxmlformats.org/officeDocument/2006/relationships" name="Analysis" sheetId="1" r:id="Rc9dc7e83e2604ae5"/>
    <x:sheet xmlns:r="http://schemas.openxmlformats.org/officeDocument/2006/relationships" name="Response" sheetId="2" r:id="R03257b1585a74736"/>
    <x:sheet xmlns:r="http://schemas.openxmlformats.org/officeDocument/2006/relationships" name="Inputs" sheetId="3" r:id="Racb5c53c18ee464d"/>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0.00);0.00"/>
    <x:numFmt numFmtId="201" formatCode="0.0%;(0.0%);0.0%"/>
    <x:numFmt numFmtId="202" formatCode="#,##0.00;(#,##0.00);&quot;-&quot;"/>
    <x:numFmt numFmtId="203" formatCode="0.00;(0.00);0.00"/>
  </x:numFmts>
  <x:fonts count="8">
    <x:font>
      <x:sz val="11"/>
      <x:name val="Carlito"/>
    </x:font>
    <x:font>
      <x:sz val="11"/>
      <x:color rgb="FF18313C"/>
      <x:name val="Arial"/>
    </x:font>
    <x:font>
      <x:b/>
      <x:sz val="11"/>
      <x:color rgb="FFFFFFFF"/>
      <x:name val="Arial"/>
    </x:font>
    <x:font>
      <x:b/>
      <x:sz val="11"/>
      <x:color rgb="FF18313C"/>
      <x:name val="Arial"/>
    </x:font>
    <x:font>
      <x:sz val="11"/>
      <x:color rgb="FF227154"/>
      <x:name val="Arial"/>
    </x:font>
    <x:font>
      <x:sz val="11"/>
      <x:color rgb="FF2457B2"/>
      <x:name val="Arial"/>
    </x:font>
    <x:font>
      <x:sz val="10"/>
      <x:color rgb="FF52646A"/>
      <x:name val="Arial"/>
    </x:font>
    <x:font>
      <x:b/>
      <x:sz val="15"/>
      <x:color rgb="FF18313C"/>
      <x:name val="Arial"/>
    </x:font>
  </x:fonts>
  <x:fills count="5">
    <x:fill>
      <x:patternFill patternType="none"/>
    </x:fill>
    <x:fill>
      <x:patternFill patternType="gray125"/>
    </x:fill>
    <x:fill>
      <x:patternFill patternType="solid">
        <x:fgColor rgb="FF173B3C"/>
      </x:patternFill>
    </x:fill>
    <x:fill>
      <x:patternFill patternType="solid">
        <x:fgColor rgb="FFEDF4F0"/>
      </x:patternFill>
    </x:fill>
    <x:fill>
      <x:patternFill patternType="solid">
        <x:fgColor rgb="FF173B3C"/>
      </x:patternFill>
    </x:fill>
  </x:fills>
  <x:borders count="2">
    <x:border/>
    <x:border>
      <x:top style="thin">
        <x:color rgb="FFA3B6B0"/>
      </x:top>
    </x:border>
  </x:borders>
  <x:cellStyleXfs count="1">
    <x:xf numFmtId="0" fontId="0" fillId="0" borderId="0"/>
  </x:cellStyleXfs>
  <x:cellXfs count="23">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2" borderId="0" xfId="0" applyNumberFormat="1" applyFont="1" applyFill="1" applyBorder="1" applyAlignment="1">
      <x:alignment wrapText="1"/>
    </x:xf>
    <x:xf numFmtId="0" fontId="2" fillId="2" borderId="0" xfId="0" applyNumberFormat="1" applyFont="1" applyFill="1" applyBorder="1" applyAlignment="1">
      <x:alignment wrapText="1"/>
    </x:xf>
    <x:xf numFmtId="0" fontId="3" fillId="0" borderId="0" xfId="0" applyNumberFormat="1" applyFont="1" applyFill="1" applyBorder="1" applyAlignment="1">
      <x:alignment wrapText="1"/>
    </x:xf>
    <x:xf numFmtId="200" fontId="1" fillId="0" borderId="0" xfId="0" applyNumberFormat="1" applyFont="1" applyFill="1" applyBorder="1" applyAlignment="1">
      <x:alignment wrapText="1"/>
    </x:xf>
    <x:xf numFmtId="200" fontId="1" fillId="3" borderId="0" xfId="0" applyNumberFormat="1" applyFont="1" applyFill="1" applyBorder="1" applyAlignment="1">
      <x:alignment wrapText="1"/>
    </x:xf>
    <x:xf numFmtId="200" fontId="4" fillId="3" borderId="0" xfId="0" applyNumberFormat="1" applyFont="1" applyFill="1" applyBorder="1" applyAlignment="1">
      <x:alignment wrapText="1"/>
    </x:xf>
    <x:xf numFmtId="200" fontId="5" fillId="0" borderId="0" xfId="0" applyNumberFormat="1" applyFont="1" applyFill="1" applyBorder="1" applyAlignment="1">
      <x:alignment wrapText="1"/>
    </x:xf>
    <x:xf numFmtId="201" fontId="1" fillId="0" borderId="0" xfId="0" applyNumberFormat="1" applyFont="1" applyFill="1" applyBorder="1" applyAlignment="1">
      <x:alignment wrapText="1"/>
    </x:xf>
    <x:xf numFmtId="201" fontId="5" fillId="0" borderId="0" xfId="0" applyNumberFormat="1" applyFont="1" applyFill="1" applyBorder="1" applyAlignment="1">
      <x:alignment wrapText="1"/>
    </x:xf>
    <x:xf numFmtId="202" fontId="1" fillId="0" borderId="0" xfId="0" applyNumberFormat="1" applyFont="1" applyFill="1" applyBorder="1"/>
    <x:xf numFmtId="202" fontId="1" fillId="0" borderId="0" xfId="0" applyNumberFormat="1" applyFont="1" applyFill="1" applyBorder="1" applyAlignment="1">
      <x:alignment vertical="center"/>
    </x:xf>
    <x:xf numFmtId="202" fontId="6" fillId="0" borderId="0" xfId="0" applyNumberFormat="1" applyFont="1" applyFill="1" applyBorder="1" applyAlignment="1">
      <x:alignment vertical="center"/>
    </x:xf>
    <x:xf numFmtId="202" fontId="6" fillId="0" borderId="0" xfId="0" applyNumberFormat="1" applyFont="1" applyFill="1" applyBorder="1" applyAlignment="1">
      <x:alignment vertical="center" wrapText="1"/>
    </x:xf>
    <x:xf numFmtId="202" fontId="7" fillId="0" borderId="0" xfId="0" applyNumberFormat="1" applyFont="1" applyFill="1" applyBorder="1" applyAlignment="1">
      <x:alignment vertical="center" wrapText="1"/>
    </x:xf>
    <x:xf numFmtId="202" fontId="1" fillId="4" borderId="0" xfId="0" applyNumberFormat="1" applyFont="1" applyFill="1" applyBorder="1" applyAlignment="1">
      <x:alignment vertical="center"/>
    </x:xf>
    <x:xf numFmtId="202" fontId="2" fillId="4" borderId="0" xfId="0" applyNumberFormat="1" applyFont="1" applyFill="1" applyBorder="1" applyAlignment="1">
      <x:alignment vertical="center"/>
    </x:xf>
    <x:xf numFmtId="202" fontId="4" fillId="0" borderId="0" xfId="0" applyNumberFormat="1" applyFont="1" applyFill="1" applyBorder="1" applyAlignment="1">
      <x:alignment vertical="center"/>
    </x:xf>
    <x:xf numFmtId="202" fontId="3" fillId="0" borderId="0" xfId="0" applyNumberFormat="1" applyFont="1" applyFill="1" applyBorder="1" applyAlignment="1">
      <x:alignment vertical="center"/>
    </x:xf>
    <x:xf numFmtId="202" fontId="3" fillId="0" borderId="1" xfId="0" applyNumberFormat="1" applyFont="1" applyFill="1" applyBorder="1" applyAlignment="1">
      <x:alignment vertical="center"/>
    </x:xf>
    <x:xf numFmtId="203" fontId="1" fillId="0" borderId="0" xfId="0" applyNumberFormat="1" applyFont="1" applyFill="1" applyBorder="1" applyAlignment="1">
      <x:alignment vertical="center"/>
    </x:xf>
  </x:cellXfs>
  <x:cellStyles count="1">
    <x:cellStyle name="Normal" xfId="0"/>
  </x:cellStyles>
  <x:dxfs count="3">
    <x:dxf>
      <x:font>
        <x:b/>
        <x:color rgb="FFA12626"/>
      </x:font>
      <x:fill>
        <x:patternFill patternType="solid">
          <x:bgColor rgb="FFFCE2E2"/>
        </x:patternFill>
      </x:fill>
    </x:dxf>
    <x:dxf>
      <x:font>
        <x:b/>
        <x:color rgb="FFA12626"/>
      </x:font>
      <x:fill>
        <x:patternFill patternType="solid">
          <x:bgColor rgb="FFFCE2E2"/>
        </x:patternFill>
      </x:fill>
    </x:dxf>
    <x:dxf>
      <x:font>
        <x:b/>
        <x:color rgb="FFA12626"/>
      </x:font>
      <x:fill>
        <x:patternFill patternType="solid">
          <x:bgColor rgb="FFFCE2E2"/>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1e3f9a6331054c74" /><Relationship Type="http://schemas.openxmlformats.org/officeDocument/2006/relationships/theme" Target="/xl/theme/theme1.xml" Id="R2816716f0eac46bd" /><Relationship Type="http://schemas.openxmlformats.org/officeDocument/2006/relationships/sharedStrings" Target="/xl/sharedStrings.xml" Id="R534ae13e642941e9" /><Relationship Type="http://schemas.openxmlformats.org/officeDocument/2006/relationships/worksheet" Target="/xl/worksheets/sheet1.xml" Id="Rc9dc7e83e2604ae5" /><Relationship Type="http://schemas.openxmlformats.org/officeDocument/2006/relationships/worksheet" Target="/xl/worksheets/sheet2.xml" Id="R03257b1585a74736" /><Relationship Type="http://schemas.openxmlformats.org/officeDocument/2006/relationships/worksheet" Target="/xl/worksheets/sheet3.xml" Id="Racb5c53c18ee464d"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30" hidden="0" customWidth="1"/>
    <x:col min="5" max="5" width="17" hidden="0" customWidth="1"/>
    <x:col min="6" max="6" width="17" hidden="0" customWidth="1"/>
    <x:col min="7" max="7" width="17" hidden="0" customWidth="1"/>
    <x:col min="8" max="8" width="30" hidden="0" customWidth="1"/>
    <x:col min="9" max="9" width="17" hidden="0" customWidth="1"/>
    <x:col min="10" max="10" width="17" hidden="0" customWidth="1"/>
  </x:cols>
  <x:sheetData>
    <x:row r="1" ht="24" customHeight="1">
      <x:c r="A1" s="13"/>
      <x:c r="B1" s="13"/>
      <x:c r="C1" s="13"/>
      <x:c r="D1" s="13"/>
      <x:c r="E1" s="13"/>
      <x:c r="F1" s="13"/>
      <x:c r="G1" s="13"/>
      <x:c r="H1" s="13"/>
      <x:c r="I1" s="13"/>
      <x:c r="J1" s="13"/>
    </x:row>
    <x:row r="2" ht="32" customHeight="1">
      <x:c r="A2" s="16" t="str">
        <x:v>XFM-02 — Integrated financial statements (USD)</x:v>
      </x:c>
      <x:c r="B2" s="16"/>
      <x:c r="C2" s="16"/>
      <x:c r="D2" s="16"/>
      <x:c r="E2" s="16"/>
      <x:c r="F2" s="16"/>
      <x:c r="G2" s="16"/>
      <x:c r="H2" s="16"/>
      <x:c r="I2" s="16"/>
      <x:c r="J2" s="16"/>
    </x:row>
    <x:row r="3" ht="30" customHeight="1">
      <x:c r="A3" s="15" t="str">
        <x:v>Version 1.1. Original synthetic teaching case. Amounts follow the units in the brief.</x:v>
      </x:c>
      <x:c r="B3" s="15"/>
      <x:c r="C3" s="15"/>
      <x:c r="D3" s="15"/>
      <x:c r="E3" s="15"/>
      <x:c r="F3" s="15"/>
      <x:c r="G3" s="15"/>
      <x:c r="H3" s="15"/>
      <x:c r="I3" s="15"/>
      <x:c r="J3" s="15"/>
    </x:row>
    <x:row r="4" ht="24" customHeight="1">
      <x:c r="A4" s="13"/>
      <x:c r="B4" s="13"/>
      <x:c r="C4" s="13"/>
      <x:c r="D4" s="13"/>
      <x:c r="E4" s="13"/>
      <x:c r="F4" s="13"/>
      <x:c r="G4" s="13"/>
      <x:c r="H4" s="13"/>
      <x:c r="I4" s="13"/>
      <x:c r="J4" s="13"/>
    </x:row>
    <x:row r="5" ht="25" customHeight="1">
      <x:c r="A5" s="18" t="str">
        <x:v>Income statement</x:v>
      </x:c>
      <x:c r="B5" s="18"/>
      <x:c r="C5" s="13"/>
      <x:c r="D5" s="18" t="str">
        <x:v>Balance sheet</x:v>
      </x:c>
      <x:c r="E5" s="18" t="str">
        <x:v>Opening</x:v>
      </x:c>
      <x:c r="F5" s="18" t="str">
        <x:v>Closing</x:v>
      </x:c>
      <x:c r="G5" s="13"/>
      <x:c r="H5" s="18" t="str">
        <x:v>PPE roll-forward</x:v>
      </x:c>
      <x:c r="I5" s="18"/>
      <x:c r="J5" s="13"/>
    </x:row>
    <x:row r="6" ht="24" customHeight="1">
      <x:c r="A6" s="13" t="str">
        <x:v>Revenue</x:v>
      </x:c>
      <x:c r="B6" s="19" t="n">
        <x:f>Inputs!B13</x:f>
        <x:v>500</x:v>
      </x:c>
      <x:c r="C6" s="13"/>
      <x:c r="D6" s="13" t="str">
        <x:v>Cash</x:v>
      </x:c>
      <x:c r="E6" s="19" t="n">
        <x:f>Inputs!B6</x:f>
        <x:v>100</x:v>
      </x:c>
      <x:c r="F6" s="13" t="n">
        <x:f>B32</x:f>
        <x:v>92.5</x:v>
      </x:c>
      <x:c r="G6" s="13"/>
      <x:c r="H6" s="13" t="str">
        <x:v>Opening PPE</x:v>
      </x:c>
      <x:c r="I6" s="19" t="n">
        <x:f>Inputs!B9</x:f>
        <x:v>200</x:v>
      </x:c>
      <x:c r="J6" s="13"/>
    </x:row>
    <x:row r="7" ht="24" customHeight="1">
      <x:c r="A7" s="13" t="str">
        <x:v>COGS</x:v>
      </x:c>
      <x:c r="B7" s="19" t="n">
        <x:f>B6*Inputs!B14</x:f>
        <x:v>300</x:v>
      </x:c>
      <x:c r="C7" s="13"/>
      <x:c r="D7" s="13" t="str">
        <x:v>Accounts receivable</x:v>
      </x:c>
      <x:c r="E7" s="19" t="n">
        <x:f>Inputs!B7</x:f>
        <x:v>80</x:v>
      </x:c>
      <x:c r="F7" s="19" t="n">
        <x:f>Inputs!B19</x:f>
        <x:v>100</x:v>
      </x:c>
      <x:c r="G7" s="13"/>
      <x:c r="H7" s="13" t="str">
        <x:v>Capex</x:v>
      </x:c>
      <x:c r="I7" s="19" t="n">
        <x:f>Inputs!B22</x:f>
        <x:v>40</x:v>
      </x:c>
      <x:c r="J7" s="13"/>
    </x:row>
    <x:row r="8" ht="24" customHeight="1">
      <x:c r="A8" s="13" t="str">
        <x:v>Gross profit</x:v>
      </x:c>
      <x:c r="B8" s="13" t="n">
        <x:f>B6-B7</x:f>
        <x:v>200</x:v>
      </x:c>
      <x:c r="C8" s="13"/>
      <x:c r="D8" s="13" t="str">
        <x:v>Inventory</x:v>
      </x:c>
      <x:c r="E8" s="19" t="n">
        <x:f>Inputs!B8</x:f>
        <x:v>60</x:v>
      </x:c>
      <x:c r="F8" s="19" t="n">
        <x:f>Inputs!B20</x:f>
        <x:v>70</x:v>
      </x:c>
      <x:c r="G8" s="13"/>
      <x:c r="H8" s="13" t="str">
        <x:v>Depreciation</x:v>
      </x:c>
      <x:c r="I8" s="13" t="n">
        <x:f>B11</x:f>
        <x:v>20</x:v>
      </x:c>
      <x:c r="J8" s="13"/>
    </x:row>
    <x:row r="9" ht="24" customHeight="1">
      <x:c r="A9" s="13" t="str">
        <x:v>Cash operating expenses</x:v>
      </x:c>
      <x:c r="B9" s="19" t="n">
        <x:f>Inputs!B15</x:f>
        <x:v>100</x:v>
      </x:c>
      <x:c r="C9" s="13"/>
      <x:c r="D9" s="13" t="str">
        <x:v>Net PPE</x:v>
      </x:c>
      <x:c r="E9" s="19" t="n">
        <x:f>Inputs!B9</x:f>
        <x:v>200</x:v>
      </x:c>
      <x:c r="F9" s="13" t="n">
        <x:f>I9</x:f>
        <x:v>220</x:v>
      </x:c>
      <x:c r="G9" s="13"/>
      <x:c r="H9" s="13" t="str">
        <x:v>Closing PPE</x:v>
      </x:c>
      <x:c r="I9" s="13" t="n">
        <x:f>I6+I7-I8</x:f>
        <x:v>220</x:v>
      </x:c>
      <x:c r="J9" s="13"/>
    </x:row>
    <x:row r="10" ht="24" customHeight="1">
      <x:c r="A10" s="13" t="str">
        <x:v>EBITDA</x:v>
      </x:c>
      <x:c r="B10" s="13" t="n">
        <x:f>B8-B9</x:f>
        <x:v>100</x:v>
      </x:c>
      <x:c r="C10" s="13"/>
      <x:c r="D10" s="13" t="str">
        <x:v>Total assets</x:v>
      </x:c>
      <x:c r="E10" s="13" t="n">
        <x:f>SUM(E6:E9)</x:f>
        <x:v>440</x:v>
      </x:c>
      <x:c r="F10" s="13" t="n">
        <x:f>SUM(F6:F9)</x:f>
        <x:v>482.5</x:v>
      </x:c>
      <x:c r="G10" s="13"/>
      <x:c r="H10" s="13"/>
      <x:c r="I10" s="13"/>
      <x:c r="J10" s="13"/>
    </x:row>
    <x:row r="11" ht="24" customHeight="1">
      <x:c r="A11" s="13" t="str">
        <x:v>Depreciation</x:v>
      </x:c>
      <x:c r="B11" s="19" t="n">
        <x:f>Inputs!B16</x:f>
        <x:v>20</x:v>
      </x:c>
      <x:c r="C11" s="13"/>
      <x:c r="D11" s="13"/>
      <x:c r="E11" s="13"/>
      <x:c r="F11" s="13"/>
      <x:c r="G11" s="13"/>
      <x:c r="H11" s="18" t="str">
        <x:v>Debt roll-forward</x:v>
      </x:c>
      <x:c r="I11" s="18"/>
      <x:c r="J11" s="13"/>
    </x:row>
    <x:row r="12" ht="24" customHeight="1">
      <x:c r="A12" s="13" t="str">
        <x:v>EBIT</x:v>
      </x:c>
      <x:c r="B12" s="13" t="n">
        <x:f>B10-B11</x:f>
        <x:v>80</x:v>
      </x:c>
      <x:c r="C12" s="13"/>
      <x:c r="D12" s="13" t="str">
        <x:v>Accounts payable</x:v>
      </x:c>
      <x:c r="E12" s="19" t="n">
        <x:f>Inputs!B10</x:f>
        <x:v>50</x:v>
      </x:c>
      <x:c r="F12" s="19" t="n">
        <x:f>Inputs!B21</x:f>
        <x:v>60</x:v>
      </x:c>
      <x:c r="G12" s="13"/>
      <x:c r="H12" s="13" t="str">
        <x:v>Opening debt</x:v>
      </x:c>
      <x:c r="I12" s="19" t="n">
        <x:f>Inputs!B11</x:f>
        <x:v>150</x:v>
      </x:c>
      <x:c r="J12" s="13"/>
    </x:row>
    <x:row r="13" ht="24" customHeight="1">
      <x:c r="A13" s="13" t="str">
        <x:v>Cash interest</x:v>
      </x:c>
      <x:c r="B13" s="19" t="n">
        <x:f>Inputs!B17</x:f>
        <x:v>10</x:v>
      </x:c>
      <x:c r="C13" s="13"/>
      <x:c r="D13" s="13" t="str">
        <x:v>Debt</x:v>
      </x:c>
      <x:c r="E13" s="19" t="n">
        <x:f>Inputs!B11</x:f>
        <x:v>150</x:v>
      </x:c>
      <x:c r="F13" s="13" t="n">
        <x:f>I14</x:f>
        <x:v>130</x:v>
      </x:c>
      <x:c r="G13" s="13"/>
      <x:c r="H13" s="13" t="str">
        <x:v>Principal repaid</x:v>
      </x:c>
      <x:c r="I13" s="19" t="n">
        <x:f>Inputs!B23</x:f>
        <x:v>20</x:v>
      </x:c>
      <x:c r="J13" s="13"/>
    </x:row>
    <x:row r="14" ht="24" customHeight="1">
      <x:c r="A14" s="13" t="str">
        <x:v>Pretax income</x:v>
      </x:c>
      <x:c r="B14" s="13" t="n">
        <x:f>B12-B13</x:f>
        <x:v>70</x:v>
      </x:c>
      <x:c r="C14" s="13"/>
      <x:c r="D14" s="13" t="str">
        <x:v>Equity</x:v>
      </x:c>
      <x:c r="E14" s="19" t="n">
        <x:f>Inputs!B12</x:f>
        <x:v>240</x:v>
      </x:c>
      <x:c r="F14" s="13" t="n">
        <x:f>I19</x:f>
        <x:v>292.5</x:v>
      </x:c>
      <x:c r="G14" s="13"/>
      <x:c r="H14" s="13" t="str">
        <x:v>Closing debt</x:v>
      </x:c>
      <x:c r="I14" s="13" t="n">
        <x:f>I12-I13</x:f>
        <x:v>130</x:v>
      </x:c>
      <x:c r="J14" s="13"/>
    </x:row>
    <x:row r="15" ht="24" customHeight="1">
      <x:c r="A15" s="13" t="str">
        <x:v>Tax expense / cash tax</x:v>
      </x:c>
      <x:c r="B15" s="19" t="n">
        <x:f>MAX(B14,0)*Inputs!B18</x:f>
        <x:v>17.5</x:v>
      </x:c>
      <x:c r="C15" s="13"/>
      <x:c r="D15" s="13" t="str">
        <x:v>Liabilities and equity</x:v>
      </x:c>
      <x:c r="E15" s="13" t="n">
        <x:f>SUM(E12:E14)</x:f>
        <x:v>440</x:v>
      </x:c>
      <x:c r="F15" s="13" t="n">
        <x:f>SUM(F12:F14)</x:f>
        <x:v>482.5</x:v>
      </x:c>
      <x:c r="G15" s="13"/>
      <x:c r="H15" s="13"/>
      <x:c r="I15" s="13"/>
      <x:c r="J15" s="13"/>
    </x:row>
    <x:row r="16" ht="24" customHeight="1">
      <x:c r="A16" s="21" t="str">
        <x:v>Net income</x:v>
      </x:c>
      <x:c r="B16" s="21" t="n">
        <x:f>B14-B15</x:f>
        <x:v>52.5</x:v>
      </x:c>
      <x:c r="C16" s="13"/>
      <x:c r="D16" s="13"/>
      <x:c r="E16" s="13"/>
      <x:c r="F16" s="13"/>
      <x:c r="G16" s="13"/>
      <x:c r="H16" s="18" t="str">
        <x:v>Equity roll-forward</x:v>
      </x:c>
      <x:c r="I16" s="18"/>
      <x:c r="J16" s="13"/>
    </x:row>
    <x:row r="17" ht="24" customHeight="1">
      <x:c r="A17" s="13"/>
      <x:c r="B17" s="13"/>
      <x:c r="C17" s="13"/>
      <x:c r="D17" s="13" t="str">
        <x:v>Balance sheet residual</x:v>
      </x:c>
      <x:c r="E17" s="22" t="n">
        <x:f>E10-E15</x:f>
        <x:v>0</x:v>
      </x:c>
      <x:c r="F17" s="22" t="n">
        <x:f>F10-F15</x:f>
        <x:v>0</x:v>
      </x:c>
      <x:c r="G17" s="13"/>
      <x:c r="H17" s="13" t="str">
        <x:v>Opening equity</x:v>
      </x:c>
      <x:c r="I17" s="19" t="n">
        <x:f>Inputs!B12</x:f>
        <x:v>240</x:v>
      </x:c>
      <x:c r="J17" s="13"/>
    </x:row>
    <x:row r="18" ht="24" customHeight="1">
      <x:c r="A18" s="13"/>
      <x:c r="B18" s="13"/>
      <x:c r="C18" s="13"/>
      <x:c r="D18" s="13"/>
      <x:c r="E18" s="13"/>
      <x:c r="F18" s="13"/>
      <x:c r="G18" s="13"/>
      <x:c r="H18" s="13" t="str">
        <x:v>Retained profit</x:v>
      </x:c>
      <x:c r="I18" s="13" t="n">
        <x:f>B16</x:f>
        <x:v>52.5</x:v>
      </x:c>
      <x:c r="J18" s="13"/>
    </x:row>
    <x:row r="19" ht="25" customHeight="1">
      <x:c r="A19" s="18" t="str">
        <x:v>Cash-flow statement</x:v>
      </x:c>
      <x:c r="B19" s="18"/>
      <x:c r="C19" s="13"/>
      <x:c r="D19" s="13"/>
      <x:c r="E19" s="13"/>
      <x:c r="F19" s="13"/>
      <x:c r="G19" s="13"/>
      <x:c r="H19" s="13" t="str">
        <x:v>Closing equity</x:v>
      </x:c>
      <x:c r="I19" s="13" t="n">
        <x:f>SUM(I17:I18)</x:f>
        <x:v>292.5</x:v>
      </x:c>
      <x:c r="J19" s="13"/>
    </x:row>
    <x:row r="20" ht="24" customHeight="1">
      <x:c r="A20" s="13" t="str">
        <x:v>Net income</x:v>
      </x:c>
      <x:c r="B20" s="13" t="n">
        <x:f>B16</x:f>
        <x:v>52.5</x:v>
      </x:c>
      <x:c r="C20" s="13"/>
      <x:c r="D20" s="13"/>
      <x:c r="E20" s="13"/>
      <x:c r="F20" s="13"/>
      <x:c r="G20" s="13"/>
      <x:c r="H20" s="13"/>
      <x:c r="I20" s="13"/>
      <x:c r="J20" s="13"/>
    </x:row>
    <x:row r="21" ht="24" customHeight="1">
      <x:c r="A21" s="13" t="str">
        <x:v>Add back depreciation</x:v>
      </x:c>
      <x:c r="B21" s="13" t="n">
        <x:f>B11</x:f>
        <x:v>20</x:v>
      </x:c>
      <x:c r="C21" s="13"/>
      <x:c r="D21" s="13" t="str">
        <x:v>Cash-flow / BS tie</x:v>
      </x:c>
      <x:c r="E21" s="22" t="n">
        <x:f>F6-B32</x:f>
        <x:v>0</x:v>
      </x:c>
      <x:c r="F21" s="13"/>
      <x:c r="G21" s="13"/>
      <x:c r="H21" s="13"/>
      <x:c r="I21" s="13"/>
      <x:c r="J21" s="13"/>
    </x:row>
    <x:row r="22" ht="24" customHeight="1">
      <x:c r="A22" s="13" t="str">
        <x:v>Increase in receivables</x:v>
      </x:c>
      <x:c r="B22" s="13" t="n">
        <x:f>-(F7-E7)</x:f>
        <x:v>-20</x:v>
      </x:c>
      <x:c r="C22" s="13"/>
      <x:c r="D22" s="13"/>
      <x:c r="E22" s="13"/>
      <x:c r="F22" s="13"/>
      <x:c r="G22" s="13"/>
      <x:c r="H22" s="13"/>
      <x:c r="I22" s="13"/>
      <x:c r="J22" s="13"/>
    </x:row>
    <x:row r="23" ht="24" customHeight="1">
      <x:c r="A23" s="13" t="str">
        <x:v>Increase in inventory</x:v>
      </x:c>
      <x:c r="B23" s="13" t="n">
        <x:f>-(F8-E8)</x:f>
        <x:v>-10</x:v>
      </x:c>
      <x:c r="C23" s="13"/>
      <x:c r="D23" s="13"/>
      <x:c r="E23" s="13"/>
      <x:c r="F23" s="13"/>
      <x:c r="G23" s="13"/>
      <x:c r="H23" s="13"/>
      <x:c r="I23" s="13"/>
      <x:c r="J23" s="13"/>
    </x:row>
    <x:row r="24" ht="24" customHeight="1">
      <x:c r="A24" s="13" t="str">
        <x:v>Increase in payables</x:v>
      </x:c>
      <x:c r="B24" s="13" t="n">
        <x:f>F12-E12</x:f>
        <x:v>10</x:v>
      </x:c>
      <x:c r="C24" s="13"/>
      <x:c r="D24" s="13"/>
      <x:c r="E24" s="13"/>
      <x:c r="F24" s="13"/>
      <x:c r="G24" s="13"/>
      <x:c r="H24" s="13"/>
      <x:c r="I24" s="13"/>
      <x:c r="J24" s="13"/>
    </x:row>
    <x:row r="25" ht="24" customHeight="1">
      <x:c r="A25" s="21" t="str">
        <x:v>Operating cash flow</x:v>
      </x:c>
      <x:c r="B25" s="21" t="n">
        <x:f>SUM(B20:B24)</x:f>
        <x:v>52.5</x:v>
      </x:c>
      <x:c r="C25" s="13"/>
      <x:c r="D25" s="13"/>
      <x:c r="E25" s="13"/>
      <x:c r="F25" s="13"/>
      <x:c r="G25" s="13"/>
      <x:c r="H25" s="13"/>
      <x:c r="I25" s="13"/>
      <x:c r="J25" s="13"/>
    </x:row>
    <x:row r="26" ht="24" customHeight="1">
      <x:c r="A26" s="13"/>
      <x:c r="B26" s="13"/>
      <x:c r="C26" s="13"/>
      <x:c r="D26" s="13"/>
      <x:c r="E26" s="13"/>
      <x:c r="F26" s="13"/>
      <x:c r="G26" s="13"/>
      <x:c r="H26" s="13"/>
      <x:c r="I26" s="13"/>
      <x:c r="J26" s="13"/>
    </x:row>
    <x:row r="27" ht="24" customHeight="1">
      <x:c r="A27" s="13" t="str">
        <x:v>Cash capex / investing</x:v>
      </x:c>
      <x:c r="B27" s="19" t="n">
        <x:f> -Inputs!B22</x:f>
        <x:v>-40</x:v>
      </x:c>
      <x:c r="C27" s="13"/>
      <x:c r="D27" s="13"/>
      <x:c r="E27" s="13"/>
      <x:c r="F27" s="13"/>
      <x:c r="G27" s="13"/>
      <x:c r="H27" s="13"/>
      <x:c r="I27" s="13"/>
      <x:c r="J27" s="13"/>
    </x:row>
    <x:row r="28" ht="24" customHeight="1">
      <x:c r="A28" s="13" t="str">
        <x:v>Debt principal / financing</x:v>
      </x:c>
      <x:c r="B28" s="19" t="n">
        <x:f> -Inputs!B23</x:f>
        <x:v>-20</x:v>
      </x:c>
      <x:c r="C28" s="13"/>
      <x:c r="D28" s="13"/>
      <x:c r="E28" s="13"/>
      <x:c r="F28" s="13"/>
      <x:c r="G28" s="13"/>
      <x:c r="H28" s="13"/>
      <x:c r="I28" s="13"/>
      <x:c r="J28" s="13"/>
    </x:row>
    <x:row r="29" ht="24" customHeight="1">
      <x:c r="A29" s="13"/>
      <x:c r="B29" s="13"/>
      <x:c r="C29" s="13"/>
      <x:c r="D29" s="13"/>
      <x:c r="E29" s="13"/>
      <x:c r="F29" s="13"/>
      <x:c r="G29" s="13"/>
      <x:c r="H29" s="13"/>
      <x:c r="I29" s="13"/>
      <x:c r="J29" s="13"/>
    </x:row>
    <x:row r="30" ht="24" customHeight="1">
      <x:c r="A30" s="13" t="str">
        <x:v>Net cash change</x:v>
      </x:c>
      <x:c r="B30" s="13" t="n">
        <x:f>SUM(B25,B27:B28)</x:f>
        <x:v>-7.5</x:v>
      </x:c>
      <x:c r="C30" s="13"/>
      <x:c r="D30" s="13"/>
      <x:c r="E30" s="13"/>
      <x:c r="F30" s="13"/>
      <x:c r="G30" s="13"/>
      <x:c r="H30" s="13"/>
      <x:c r="I30" s="13"/>
      <x:c r="J30" s="13"/>
    </x:row>
    <x:row r="31" ht="24" customHeight="1">
      <x:c r="A31" s="13" t="str">
        <x:v>Opening cash</x:v>
      </x:c>
      <x:c r="B31" s="19" t="n">
        <x:f>Inputs!B6</x:f>
        <x:v>100</x:v>
      </x:c>
      <x:c r="C31" s="13"/>
      <x:c r="D31" s="13"/>
      <x:c r="E31" s="13"/>
      <x:c r="F31" s="13"/>
      <x:c r="G31" s="13"/>
      <x:c r="H31" s="13"/>
      <x:c r="I31" s="13"/>
      <x:c r="J31" s="13"/>
    </x:row>
    <x:row r="32" ht="24" customHeight="1">
      <x:c r="A32" s="21" t="str">
        <x:v>Closing cash</x:v>
      </x:c>
      <x:c r="B32" s="21" t="n">
        <x:f>SUM(B30:B31)</x:f>
        <x:v>92.5</x:v>
      </x:c>
      <x:c r="C32" s="13"/>
      <x:c r="D32" s="13"/>
      <x:c r="E32" s="13"/>
      <x:c r="F32" s="13"/>
      <x:c r="G32" s="13"/>
      <x:c r="H32" s="13"/>
      <x:c r="I32" s="13"/>
      <x:c r="J32" s="13"/>
    </x:row>
    <x:row r="33" ht="24" customHeight="1">
      <x:c r="A33" s="13"/>
      <x:c r="B33" s="13"/>
      <x:c r="C33" s="13"/>
      <x:c r="D33" s="13"/>
      <x:c r="E33" s="13"/>
      <x:c r="F33" s="13"/>
      <x:c r="G33" s="13"/>
      <x:c r="H33" s="13"/>
      <x:c r="I33" s="13"/>
      <x:c r="J33" s="13"/>
    </x:row>
    <x:row r="34" ht="24" customHeight="1">
      <x:c r="A34" s="13"/>
      <x:c r="B34" s="13"/>
      <x:c r="C34" s="13"/>
      <x:c r="D34" s="13"/>
      <x:c r="E34" s="13"/>
      <x:c r="F34" s="13"/>
      <x:c r="G34" s="13"/>
      <x:c r="H34" s="13"/>
      <x:c r="I34" s="13"/>
      <x:c r="J34" s="13"/>
    </x:row>
    <x:row r="35" ht="45" customHeight="1">
      <x:c r="A35" s="15" t="str">
        <x:v>Input test: increase closing AR on Inputs by 10. Profit must remain unchanged and cash must fall by 10. The statements must still balance. Restore the original input after testing.</x:v>
      </x:c>
      <x:c r="B35" s="15"/>
      <x:c r="C35" s="15"/>
      <x:c r="D35" s="15"/>
      <x:c r="E35" s="15"/>
      <x:c r="F35" s="15"/>
      <x:c r="G35" s="15"/>
      <x:c r="H35" s="15"/>
      <x:c r="I35" s="15"/>
      <x:c r="J35" s="15"/>
    </x:row>
    <x:row r="36" ht="24" customHeight="1">
      <x:c r="A36" s="13"/>
      <x:c r="B36" s="13"/>
      <x:c r="C36" s="13"/>
      <x:c r="D36" s="13"/>
      <x:c r="E36" s="13"/>
      <x:c r="F36" s="13"/>
      <x:c r="G36" s="13"/>
      <x:c r="H36" s="13"/>
      <x:c r="I36" s="13"/>
      <x:c r="J36" s="13"/>
    </x:row>
    <x:row r="37" ht="24" customHeight="1">
      <x:c r="A37" s="13"/>
      <x:c r="B37" s="13"/>
      <x:c r="C37" s="13"/>
      <x:c r="D37" s="13"/>
      <x:c r="E37" s="13"/>
      <x:c r="F37" s="13"/>
      <x:c r="G37" s="13"/>
      <x:c r="H37" s="13"/>
      <x:c r="I37" s="13"/>
      <x:c r="J37" s="13"/>
    </x:row>
    <x:row r="38" ht="45" customHeight="1">
      <x:c r="A38" s="15" t="str">
        <x:v>Simplifications: one forecast period, no dividends or new equity, cash tax equals tax expense, and interest is operating cash flow under the supplied case convention. No balancing plugs.</x:v>
      </x:c>
      <x:c r="B38" s="15"/>
      <x:c r="C38" s="15"/>
      <x:c r="D38" s="15"/>
      <x:c r="E38" s="15"/>
      <x:c r="F38" s="15"/>
      <x:c r="G38" s="15"/>
      <x:c r="H38" s="15"/>
      <x:c r="I38" s="15"/>
      <x:c r="J38" s="15"/>
    </x:row>
    <x:row r="39" ht="24" customHeight="1">
      <x:c r="A39" s="13"/>
      <x:c r="B39" s="13"/>
      <x:c r="C39" s="13"/>
      <x:c r="D39" s="13"/>
      <x:c r="E39" s="13"/>
      <x:c r="F39" s="13"/>
      <x:c r="G39" s="13"/>
      <x:c r="H39" s="13"/>
      <x:c r="I39" s="13"/>
      <x:c r="J39" s="13"/>
    </x:row>
    <x:row r="40" ht="24" customHeight="1">
      <x:c r="A40" s="13"/>
      <x:c r="B40" s="13"/>
      <x:c r="C40" s="13"/>
      <x:c r="D40" s="13"/>
      <x:c r="E40" s="13"/>
      <x:c r="F40" s="13"/>
      <x:c r="G40" s="13"/>
      <x:c r="H40" s="13"/>
      <x:c r="I40" s="13"/>
      <x:c r="J40" s="13"/>
    </x:row>
    <x:row r="41" ht="24" customHeight="1">
      <x:c r="A41" s="13"/>
      <x:c r="B41" s="13"/>
      <x:c r="C41" s="13"/>
      <x:c r="D41" s="13"/>
      <x:c r="E41" s="13"/>
      <x:c r="F41" s="13"/>
      <x:c r="G41" s="13"/>
      <x:c r="H41" s="13"/>
      <x:c r="I41" s="13"/>
      <x:c r="J41" s="13"/>
    </x:row>
    <x:row r="42" ht="24" customHeight="1">
      <x:c r="A42" s="13"/>
      <x:c r="B42" s="13"/>
      <x:c r="C42" s="13"/>
      <x:c r="D42" s="13"/>
      <x:c r="E42" s="13"/>
      <x:c r="F42" s="13"/>
      <x:c r="G42" s="13"/>
      <x:c r="H42" s="13"/>
      <x:c r="I42" s="13"/>
      <x:c r="J42" s="13"/>
    </x:row>
    <x:row r="43" ht="24" customHeight="1">
      <x:c r="A43" s="13"/>
      <x:c r="B43" s="13"/>
      <x:c r="C43" s="13"/>
      <x:c r="D43" s="13"/>
      <x:c r="E43" s="13"/>
      <x:c r="F43" s="13"/>
      <x:c r="G43" s="13"/>
      <x:c r="H43" s="13"/>
      <x:c r="I43" s="13"/>
      <x:c r="J43" s="13"/>
    </x:row>
    <x:row r="44" ht="24" customHeight="1">
      <x:c r="A44" s="13"/>
      <x:c r="B44" s="13"/>
      <x:c r="C44" s="13"/>
      <x:c r="D44" s="13"/>
      <x:c r="E44" s="13"/>
      <x:c r="F44" s="13"/>
      <x:c r="G44" s="13"/>
      <x:c r="H44" s="13"/>
      <x:c r="I44" s="13"/>
      <x:c r="J44" s="13"/>
    </x:row>
    <x:row r="45" ht="24" customHeight="1">
      <x:c r="A45" s="13"/>
      <x:c r="B45" s="13"/>
      <x:c r="C45" s="13"/>
      <x:c r="D45" s="13"/>
      <x:c r="E45" s="13"/>
      <x:c r="F45" s="13"/>
      <x:c r="G45" s="13"/>
      <x:c r="H45" s="13"/>
      <x:c r="I45" s="13"/>
      <x:c r="J45" s="13"/>
    </x:row>
  </x:sheetData>
  <x:mergeCells>
    <x:mergeCell ref="A2:J2"/>
    <x:mergeCell ref="A3:J3"/>
    <x:mergeCell ref="A35:J35"/>
    <x:mergeCell ref="A38:J38"/>
  </x:mergeCells>
  <x:conditionalFormatting sqref="E17:E17">
    <x:cfRule type="cellIs" dxfId="0" priority="1" operator="notBetween">
      <x:formula>-0.005</x:formula>
      <x:formula>0.005</x:formula>
    </x:cfRule>
  </x:conditionalFormatting>
  <x:conditionalFormatting sqref="F17:F17">
    <x:cfRule type="cellIs" dxfId="1" priority="2" operator="notBetween">
      <x:formula>-0.005</x:formula>
      <x:formula>0.005</x:formula>
    </x:cfRule>
  </x:conditionalFormatting>
  <x:conditionalFormatting sqref="E21:E21">
    <x:cfRule type="cellIs" dxfId="2" priority="3" operator="notBetween">
      <x:formula>-0.005</x:formula>
      <x:formula>0.005</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43" hidden="0" customWidth="1"/>
    <x:col min="2" max="2" width="17" hidden="0" customWidth="1"/>
    <x:col min="3" max="3" width="17" hidden="0" customWidth="1"/>
    <x:col min="4" max="4" width="17" hidden="0" customWidth="1"/>
    <x:col min="5" max="5" width="17" hidden="0" customWidth="1"/>
    <x:col min="6" max="6" width="17" hidden="0" customWidth="1"/>
  </x:cols>
  <x:sheetData>
    <x:row r="1" ht="24" customHeight="1">
      <x:c r="A1" s="13"/>
      <x:c r="B1" s="13"/>
      <x:c r="C1" s="13"/>
      <x:c r="D1" s="13"/>
      <x:c r="E1" s="13"/>
      <x:c r="F1" s="13"/>
    </x:row>
    <x:row r="2" ht="32" customHeight="1">
      <x:c r="A2" s="16" t="str">
        <x:v>XFM-02 — Decision and supporting evidence</x:v>
      </x:c>
      <x:c r="B2" s="16"/>
      <x:c r="C2" s="16"/>
      <x:c r="D2" s="16"/>
      <x:c r="E2" s="16"/>
      <x:c r="F2" s="16"/>
    </x:row>
    <x:row r="3" ht="30" customHeight="1">
      <x:c r="A3" s="15" t="str">
        <x:v>Version 1.1. Original synthetic teaching case. Amounts follow the units in the brief.</x:v>
      </x:c>
      <x:c r="B3" s="15"/>
      <x:c r="C3" s="15"/>
      <x:c r="D3" s="15"/>
      <x:c r="E3" s="15"/>
      <x:c r="F3" s="15"/>
    </x:row>
    <x:row r="4" ht="24" customHeight="1">
      <x:c r="A4" s="13"/>
      <x:c r="B4" s="13"/>
      <x:c r="C4" s="13"/>
      <x:c r="D4" s="13"/>
      <x:c r="E4" s="13"/>
      <x:c r="F4" s="13"/>
    </x:row>
    <x:row r="5" ht="25" customHeight="1">
      <x:c r="A5" s="18" t="str">
        <x:v>Required deliverables</x:v>
      </x:c>
      <x:c r="B5" s="18"/>
      <x:c r="C5" s="18"/>
      <x:c r="D5" s="18"/>
      <x:c r="E5" s="18"/>
      <x:c r="F5" s="18"/>
    </x:row>
    <x:row r="6" ht="90" customHeight="1">
      <x:c r="A6" s="15" t="str">
        <x:v>Produce the income statement, cash-flow statement and closing balance sheet, with supporting PPE, debt and equity roll-forwards. Test a 10-unit increase in closing AR while holding revenue fixed, and explain the cash effect. No balancing plug is permitted.</x:v>
      </x:c>
      <x:c r="B6" s="15"/>
      <x:c r="C6" s="15"/>
      <x:c r="D6" s="15"/>
      <x:c r="E6" s="15"/>
      <x:c r="F6" s="15"/>
    </x:row>
    <x:row r="7" ht="24" customHeight="1">
      <x:c r="A7" s="13"/>
      <x:c r="B7" s="13"/>
      <x:c r="C7" s="13"/>
      <x:c r="D7" s="13"/>
      <x:c r="E7" s="13"/>
      <x:c r="F7" s="13"/>
    </x:row>
    <x:row r="8" ht="24" customHeight="1">
      <x:c r="A8" s="13"/>
      <x:c r="B8" s="13"/>
      <x:c r="C8" s="13"/>
      <x:c r="D8" s="13"/>
      <x:c r="E8" s="13"/>
      <x:c r="F8" s="13"/>
    </x:row>
    <x:row r="9" ht="25" customHeight="1">
      <x:c r="A9" s="18" t="str">
        <x:v>Decision</x:v>
      </x:c>
      <x:c r="B9" s="18"/>
      <x:c r="C9" s="18"/>
      <x:c r="D9" s="18"/>
      <x:c r="E9" s="18"/>
      <x:c r="F9" s="18"/>
    </x:row>
    <x:row r="10" ht="80" customHeight="1">
      <x:c r="A10" s="15" t="str">
        <x:v>Review liquidity alongside profit and test how slower collections change the linked statements.</x:v>
      </x:c>
      <x:c r="B10" s="15"/>
      <x:c r="C10" s="15"/>
      <x:c r="D10" s="15"/>
      <x:c r="E10" s="15"/>
      <x:c r="F10" s="15"/>
    </x:row>
    <x:row r="11" ht="24" customHeight="1">
      <x:c r="A11" s="13"/>
      <x:c r="B11" s="13"/>
      <x:c r="C11" s="13"/>
      <x:c r="D11" s="13"/>
      <x:c r="E11" s="13"/>
      <x:c r="F11" s="13"/>
    </x:row>
    <x:row r="12" ht="24" customHeight="1">
      <x:c r="A12" s="13"/>
      <x:c r="B12" s="13"/>
      <x:c r="C12" s="13"/>
      <x:c r="D12" s="13"/>
      <x:c r="E12" s="13"/>
      <x:c r="F12" s="13"/>
    </x:row>
    <x:row r="13" ht="25" customHeight="1">
      <x:c r="A13" s="18" t="str">
        <x:v>Evidence and reasoning</x:v>
      </x:c>
      <x:c r="B13" s="18"/>
      <x:c r="C13" s="18"/>
      <x:c r="D13" s="18"/>
      <x:c r="E13" s="18"/>
      <x:c r="F13" s="18"/>
    </x:row>
    <x:row r="14" ht="190" customHeight="1">
      <x:c r="A14" s="15" t="str">
        <x:v>Revenue 500 less COGS 300 and operating expenses 100 gives EBITDA 100, EBIT 80, pretax income 70 and net income 52.5. CFO is 52.5, investing cash flow -40 and financing -20; closing cash is 92.5. Closing assets and liabilities plus equity both equal 482.5. Increasing closing AR by 10 reduces cash by 10 and leaves profit unchanged. The balance sheet still balances because one asset replaces another. An increase in receivables uses cash without changing revenue in this case. Depreciation reduces profit but is added back in cash flow; capex and debt principal affect cash separately.</x:v>
      </x:c>
      <x:c r="B14" s="15"/>
      <x:c r="C14" s="15"/>
      <x:c r="D14" s="15"/>
      <x:c r="E14" s="15"/>
      <x:c r="F14" s="15"/>
    </x:row>
    <x:row r="15" ht="24" customHeight="1">
      <x:c r="A15" s="13"/>
      <x:c r="B15" s="13"/>
      <x:c r="C15" s="13"/>
      <x:c r="D15" s="13"/>
      <x:c r="E15" s="13"/>
      <x:c r="F15" s="13"/>
    </x:row>
    <x:row r="16" ht="24" customHeight="1">
      <x:c r="A16" s="13"/>
      <x:c r="B16" s="13"/>
      <x:c r="C16" s="13"/>
      <x:c r="D16" s="13"/>
      <x:c r="E16" s="13"/>
      <x:c r="F16" s="13"/>
    </x:row>
    <x:row r="17" ht="24" customHeight="1">
      <x:c r="A17" s="13"/>
      <x:c r="B17" s="13"/>
      <x:c r="C17" s="13"/>
      <x:c r="D17" s="13"/>
      <x:c r="E17" s="13"/>
      <x:c r="F17" s="13"/>
    </x:row>
    <x:row r="18" ht="24" customHeight="1">
      <x:c r="A18" s="13"/>
      <x:c r="B18" s="13"/>
      <x:c r="C18" s="13"/>
      <x:c r="D18" s="13"/>
      <x:c r="E18" s="13"/>
      <x:c r="F18" s="13"/>
    </x:row>
    <x:row r="19" ht="24" customHeight="1">
      <x:c r="A19" s="13"/>
      <x:c r="B19" s="13"/>
      <x:c r="C19" s="13"/>
      <x:c r="D19" s="13"/>
      <x:c r="E19" s="13"/>
      <x:c r="F19" s="13"/>
    </x:row>
    <x:row r="20" ht="24" customHeight="1">
      <x:c r="A20" s="13"/>
      <x:c r="B20" s="13"/>
      <x:c r="C20" s="13"/>
      <x:c r="D20" s="13"/>
      <x:c r="E20" s="13"/>
      <x:c r="F20" s="13"/>
    </x:row>
    <x:row r="21" ht="25" customHeight="1">
      <x:c r="A21" s="18" t="str">
        <x:v>What would change my conclusion</x:v>
      </x:c>
      <x:c r="B21" s="18"/>
      <x:c r="C21" s="18"/>
      <x:c r="D21" s="18"/>
      <x:c r="E21" s="18"/>
      <x:c r="F21" s="18"/>
    </x:row>
    <x:row r="22" ht="80" customHeight="1">
      <x:c r="A22" s="15" t="str">
        <x:v>Collection assumptions, inventory needs, supplier terms or financing could change cash. A balanced balance sheet proves internal linkage, not that the assumptions are commercially plausible.</x:v>
      </x:c>
      <x:c r="B22" s="15"/>
      <x:c r="C22" s="15"/>
      <x:c r="D22" s="15"/>
      <x:c r="E22" s="15"/>
      <x:c r="F22" s="15"/>
    </x:row>
    <x:row r="23" ht="24" customHeight="1">
      <x:c r="A23" s="13"/>
      <x:c r="B23" s="13"/>
      <x:c r="C23" s="13"/>
      <x:c r="D23" s="13"/>
      <x:c r="E23" s="13"/>
      <x:c r="F23" s="13"/>
    </x:row>
    <x:row r="24" ht="24" customHeight="1">
      <x:c r="A24" s="13"/>
      <x:c r="B24" s="13"/>
      <x:c r="C24" s="13"/>
      <x:c r="D24" s="13"/>
      <x:c r="E24" s="13"/>
      <x:c r="F24" s="13"/>
    </x:row>
    <x:row r="25" ht="24" customHeight="1">
      <x:c r="A25" s="13"/>
      <x:c r="B25" s="13"/>
      <x:c r="C25" s="13"/>
      <x:c r="D25" s="13"/>
      <x:c r="E25" s="13"/>
      <x:c r="F25" s="13"/>
    </x:row>
    <x:row r="26" ht="55" customHeight="1">
      <x:c r="A26" s="15" t="str">
        <x:v>The worked narrative describes the original inputs and does not rewrite itself when assumptions change. Test a changed input, document the effect and restore the original dataset.</x:v>
      </x:c>
      <x:c r="B26" s="15"/>
      <x:c r="C26" s="15"/>
      <x:c r="D26" s="15"/>
      <x:c r="E26" s="15"/>
      <x:c r="F26" s="15"/>
    </x:row>
    <x:row r="27" ht="24" customHeight="1">
      <x:c r="A27" s="13"/>
      <x:c r="B27" s="13"/>
      <x:c r="C27" s="13"/>
      <x:c r="D27" s="13"/>
      <x:c r="E27" s="13"/>
      <x:c r="F27" s="13"/>
    </x:row>
    <x:row r="28" ht="24" customHeight="1">
      <x:c r="A28" s="13"/>
      <x:c r="B28" s="13"/>
      <x:c r="C28" s="13"/>
      <x:c r="D28" s="13"/>
      <x:c r="E28" s="13"/>
      <x:c r="F28" s="13"/>
    </x:row>
    <x:row r="29" ht="55" customHeight="1">
      <x:c r="A29" s="15" t="str">
        <x:v>Synthetic teaching case. Public solutions are learning aids, not secure hiring tests.</x:v>
      </x:c>
      <x:c r="B29" s="15"/>
      <x:c r="C29" s="15"/>
      <x:c r="D29" s="15"/>
      <x:c r="E29" s="15"/>
      <x:c r="F29" s="15"/>
    </x:row>
    <x:row r="30" ht="24" customHeight="1">
      <x:c r="A30" s="13"/>
      <x:c r="B30" s="13"/>
      <x:c r="C30" s="13"/>
      <x:c r="D30" s="13"/>
      <x:c r="E30" s="13"/>
      <x:c r="F30" s="13"/>
    </x:row>
    <x:row r="31" ht="24" customHeight="1">
      <x:c r="A31" s="13"/>
      <x:c r="B31" s="13"/>
      <x:c r="C31" s="13"/>
      <x:c r="D31" s="13"/>
      <x:c r="E31" s="13"/>
      <x:c r="F31" s="13"/>
    </x:row>
    <x:row r="32" ht="24" customHeight="1">
      <x:c r="A32" s="13"/>
      <x:c r="B32" s="13"/>
      <x:c r="C32" s="13"/>
      <x:c r="D32" s="13"/>
      <x:c r="E32" s="13"/>
      <x:c r="F32" s="13"/>
    </x:row>
  </x:sheetData>
  <x:mergeCells>
    <x:mergeCell ref="A2:F2"/>
    <x:mergeCell ref="A3:F3"/>
    <x:mergeCell ref="A6:F6"/>
    <x:mergeCell ref="A10:F10"/>
    <x:mergeCell ref="A14:F14"/>
    <x:mergeCell ref="A22:F22"/>
    <x:mergeCell ref="A26:F26"/>
    <x:mergeCell ref="A29:F29"/>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66" hidden="0" customWidth="1"/>
    <x:col min="2" max="2" width="24" hidden="0" customWidth="1"/>
    <x:col min="3" max="3" width="25" hidden="0" customWidth="1"/>
    <x:col min="4" max="4" width="39" hidden="0" customWidth="1"/>
  </x:cols>
  <x:sheetData>
    <x:row r="1" ht="34" customHeight="1">
      <x:c r="A1" s="4" t="str">
        <x:v>XFM-02 | Original synthetic inputs</x:v>
      </x:c>
      <x:c r="B1" s="4"/>
      <x:c r="C1" s="4"/>
      <x:c r="D1" s="4"/>
    </x:row>
    <x:row r="2" ht="34" customHeight="1">
      <x:c r="A2" s="2" t="str">
        <x:v>v1.1 | Revised 29 September 2026 | No client, candidate or market dataset</x:v>
      </x:c>
      <x:c r="B2" s="2"/>
      <x:c r="C2" s="2"/>
      <x:c r="D2" s="2"/>
    </x:row>
    <x:row r="3" ht="160" customHeight="1">
      <x:c r="A3" s="2" t="str">
        <x:v>Fictional Cedar Equipment, one-year forecast ending 30 September 2027. USD. Opening balances and drivers are provided. Assume all operating expenses, interest and current tax are paid during the year; no deferred taxes, dividends, equity issuance, new debt, asset sales or other balance-sheet accounts. Depreciation is 20 and capex 40. Interest is treated as operating cash flow here. Closing AR, inventory and AP are explicit forecast assumptions. Tax is 25% of positive pretax income, with no tax benefit for a loss. This is a bounded teaching model, not a standards-compliance assertion.</x:v>
      </x:c>
      <x:c r="B3" s="2"/>
      <x:c r="C3" s="2"/>
      <x:c r="D3" s="2"/>
    </x:row>
    <x:row r="4" ht="38" customHeight="1">
      <x:c r="A4" s="2"/>
      <x:c r="B4" s="2"/>
      <x:c r="C4" s="2"/>
      <x:c r="D4" s="2"/>
    </x:row>
    <x:row r="5" ht="38" customHeight="1">
      <x:c r="A5" s="2" t="str">
        <x:v>Source item</x:v>
      </x:c>
      <x:c r="B5" s="2" t="str">
        <x:v>Value</x:v>
      </x:c>
      <x:c r="C5" s="2" t="str">
        <x:v>Unit</x:v>
      </x:c>
      <x:c r="D5" s="2" t="str">
        <x:v>Reference key</x:v>
      </x:c>
    </x:row>
    <x:row r="6" ht="38" customHeight="1">
      <x:c r="A6" s="2" t="str">
        <x:v>Opening cash</x:v>
      </x:c>
      <x:c r="B6" s="9" t="n">
        <x:v>100</x:v>
      </x:c>
      <x:c r="C6" s="2" t="str">
        <x:v>USD</x:v>
      </x:c>
      <x:c r="D6" s="2" t="str">
        <x:v>cash</x:v>
      </x:c>
    </x:row>
    <x:row r="7" ht="38" customHeight="1">
      <x:c r="A7" s="2" t="str">
        <x:v>Opening AR</x:v>
      </x:c>
      <x:c r="B7" s="9" t="n">
        <x:v>80</x:v>
      </x:c>
      <x:c r="C7" s="2" t="str">
        <x:v>USD</x:v>
      </x:c>
      <x:c r="D7" s="2" t="str">
        <x:v>ar</x:v>
      </x:c>
    </x:row>
    <x:row r="8" ht="38" customHeight="1">
      <x:c r="A8" s="2" t="str">
        <x:v>Opening inventory</x:v>
      </x:c>
      <x:c r="B8" s="9" t="n">
        <x:v>60</x:v>
      </x:c>
      <x:c r="C8" s="2" t="str">
        <x:v>USD</x:v>
      </x:c>
      <x:c r="D8" s="2" t="str">
        <x:v>inv</x:v>
      </x:c>
    </x:row>
    <x:row r="9" ht="38" customHeight="1">
      <x:c r="A9" s="2" t="str">
        <x:v>Opening net PPE</x:v>
      </x:c>
      <x:c r="B9" s="9" t="n">
        <x:v>200</x:v>
      </x:c>
      <x:c r="C9" s="2" t="str">
        <x:v>USD</x:v>
      </x:c>
      <x:c r="D9" s="2" t="str">
        <x:v>ppe</x:v>
      </x:c>
    </x:row>
    <x:row r="10" ht="38" customHeight="1">
      <x:c r="A10" s="2" t="str">
        <x:v>Opening AP</x:v>
      </x:c>
      <x:c r="B10" s="9" t="n">
        <x:v>50</x:v>
      </x:c>
      <x:c r="C10" s="2" t="str">
        <x:v>USD</x:v>
      </x:c>
      <x:c r="D10" s="2" t="str">
        <x:v>ap</x:v>
      </x:c>
    </x:row>
    <x:row r="11" ht="38" customHeight="1">
      <x:c r="A11" s="2" t="str">
        <x:v>Opening debt</x:v>
      </x:c>
      <x:c r="B11" s="9" t="n">
        <x:v>150</x:v>
      </x:c>
      <x:c r="C11" s="2" t="str">
        <x:v>USD</x:v>
      </x:c>
      <x:c r="D11" s="2" t="str">
        <x:v>debt</x:v>
      </x:c>
    </x:row>
    <x:row r="12" ht="38" customHeight="1">
      <x:c r="A12" s="2" t="str">
        <x:v>Opening equity</x:v>
      </x:c>
      <x:c r="B12" s="9" t="n">
        <x:v>240</x:v>
      </x:c>
      <x:c r="C12" s="2" t="str">
        <x:v>USD</x:v>
      </x:c>
      <x:c r="D12" s="2" t="str">
        <x:v>equity</x:v>
      </x:c>
    </x:row>
    <x:row r="13" ht="38" customHeight="1">
      <x:c r="A13" s="2" t="str">
        <x:v>Forecast revenue</x:v>
      </x:c>
      <x:c r="B13" s="9" t="n">
        <x:v>500</x:v>
      </x:c>
      <x:c r="C13" s="2" t="str">
        <x:v>USD</x:v>
      </x:c>
      <x:c r="D13" s="2" t="str">
        <x:v>sales</x:v>
      </x:c>
    </x:row>
    <x:row r="14" ht="38" customHeight="1">
      <x:c r="A14" s="2" t="str">
        <x:v>COGS / revenue</x:v>
      </x:c>
      <x:c r="B14" s="11" t="n">
        <x:v>0.6</x:v>
      </x:c>
      <x:c r="C14" s="2" t="str">
        <x:v>fraction</x:v>
      </x:c>
      <x:c r="D14" s="2" t="str">
        <x:v>cogsrate</x:v>
      </x:c>
    </x:row>
    <x:row r="15" ht="38" customHeight="1">
      <x:c r="A15" s="2" t="str">
        <x:v>Cash operating expenses</x:v>
      </x:c>
      <x:c r="B15" s="9" t="n">
        <x:v>100</x:v>
      </x:c>
      <x:c r="C15" s="2" t="str">
        <x:v>USD</x:v>
      </x:c>
      <x:c r="D15" s="2" t="str">
        <x:v>opex</x:v>
      </x:c>
    </x:row>
    <x:row r="16" ht="38" customHeight="1">
      <x:c r="A16" s="2" t="str">
        <x:v>Depreciation</x:v>
      </x:c>
      <x:c r="B16" s="9" t="n">
        <x:v>20</x:v>
      </x:c>
      <x:c r="C16" s="2" t="str">
        <x:v>USD</x:v>
      </x:c>
      <x:c r="D16" s="2" t="str">
        <x:v>dep</x:v>
      </x:c>
    </x:row>
    <x:row r="17" ht="38" customHeight="1">
      <x:c r="A17" s="2" t="str">
        <x:v>Cash interest</x:v>
      </x:c>
      <x:c r="B17" s="9" t="n">
        <x:v>10</x:v>
      </x:c>
      <x:c r="C17" s="2" t="str">
        <x:v>USD</x:v>
      </x:c>
      <x:c r="D17" s="2" t="str">
        <x:v>interest</x:v>
      </x:c>
    </x:row>
    <x:row r="18" ht="38" customHeight="1">
      <x:c r="A18" s="2" t="str">
        <x:v>Tax rate</x:v>
      </x:c>
      <x:c r="B18" s="11" t="n">
        <x:v>0.25</x:v>
      </x:c>
      <x:c r="C18" s="2" t="str">
        <x:v>fraction</x:v>
      </x:c>
      <x:c r="D18" s="2" t="str">
        <x:v>taxrate</x:v>
      </x:c>
    </x:row>
    <x:row r="19" ht="38" customHeight="1">
      <x:c r="A19" s="2" t="str">
        <x:v>Closing AR assumption</x:v>
      </x:c>
      <x:c r="B19" s="9" t="n">
        <x:v>100</x:v>
      </x:c>
      <x:c r="C19" s="2" t="str">
        <x:v>USD</x:v>
      </x:c>
      <x:c r="D19" s="2" t="str">
        <x:v>arclose</x:v>
      </x:c>
    </x:row>
    <x:row r="20" ht="38" customHeight="1">
      <x:c r="A20" s="2" t="str">
        <x:v>Closing inventory assumption</x:v>
      </x:c>
      <x:c r="B20" s="9" t="n">
        <x:v>70</x:v>
      </x:c>
      <x:c r="C20" s="2" t="str">
        <x:v>USD</x:v>
      </x:c>
      <x:c r="D20" s="2" t="str">
        <x:v>invclose</x:v>
      </x:c>
    </x:row>
    <x:row r="21" ht="38" customHeight="1">
      <x:c r="A21" s="2" t="str">
        <x:v>Closing AP assumption</x:v>
      </x:c>
      <x:c r="B21" s="9" t="n">
        <x:v>60</x:v>
      </x:c>
      <x:c r="C21" s="2" t="str">
        <x:v>USD</x:v>
      </x:c>
      <x:c r="D21" s="2" t="str">
        <x:v>apclose</x:v>
      </x:c>
    </x:row>
    <x:row r="22" ht="38" customHeight="1">
      <x:c r="A22" s="2" t="str">
        <x:v>Cash capex</x:v>
      </x:c>
      <x:c r="B22" s="9" t="n">
        <x:v>40</x:v>
      </x:c>
      <x:c r="C22" s="2" t="str">
        <x:v>USD</x:v>
      </x:c>
      <x:c r="D22" s="2" t="str">
        <x:v>capex</x:v>
      </x:c>
    </x:row>
    <x:row r="23" ht="38" customHeight="1">
      <x:c r="A23" s="2" t="str">
        <x:v>Debt repayment</x:v>
      </x:c>
      <x:c r="B23" s="9" t="n">
        <x:v>20</x:v>
      </x:c>
      <x:c r="C23" s="2" t="str">
        <x:v>USD</x:v>
      </x:c>
      <x:c r="D23" s="2" t="str">
        <x:v>repay</x:v>
      </x:c>
    </x:row>
    <x:row r="24" ht="38" customHeight="1">
      <x:c r="A24" s="2"/>
      <x:c r="B24" s="2"/>
      <x:c r="C24" s="2"/>
      <x:c r="D24" s="2"/>
    </x:row>
    <x:row r="25" ht="38" customHeight="1">
      <x:c r="A25" s="2"/>
      <x:c r="B25" s="2"/>
      <x:c r="C25" s="2"/>
      <x:c r="D25" s="2"/>
    </x:row>
    <x:row r="26" ht="38" customHeight="1">
      <x:c r="A26" s="2"/>
      <x:c r="B26" s="2"/>
      <x:c r="C26" s="2"/>
      <x:c r="D26" s="2"/>
    </x:row>
    <x:row r="27" ht="38" customHeight="1">
      <x:c r="A27" s="2"/>
      <x:c r="B27" s="2"/>
      <x:c r="C27" s="2"/>
      <x:c r="D27" s="2"/>
    </x:row>
    <x:row r="28" ht="38" customHeight="1">
      <x:c r="A28" s="2"/>
      <x:c r="B28" s="2"/>
      <x:c r="C28" s="2"/>
      <x:c r="D28" s="2"/>
    </x:row>
    <x:row r="29" ht="38" customHeight="1">
      <x:c r="A29" s="2"/>
      <x:c r="B29" s="2"/>
      <x:c r="C29" s="2"/>
      <x:c r="D29" s="2"/>
    </x:row>
    <x:row r="30" ht="38" customHeight="1">
      <x:c r="A30" s="2"/>
      <x:c r="B30" s="2"/>
      <x:c r="C30" s="2"/>
      <x:c r="D30" s="2"/>
    </x:row>
  </x:sheetData>
  <x:mergeCells>
    <x:mergeCell ref="A1:D1"/>
    <x:mergeCell ref="A2:D2"/>
    <x:mergeCell ref="A3:D3"/>
  </x:mergeCells>
  <x:pageMargins left="0.7" right="0.7" top="0.75" bottom="0.75" header="0.3" footer="0.3"/>
</x:worksheet>
</file>