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becad7e0f274bb6" /></Relationships>
</file>

<file path=xl/workbook.xml><?xml version="1.0" encoding="utf-8"?>
<x:workbook xmlns:x="http://schemas.openxmlformats.org/spreadsheetml/2006/main">
  <x:sheets>
    <x:sheet xmlns:r="http://schemas.openxmlformats.org/officeDocument/2006/relationships" name="Analysis" sheetId="1" r:id="R38095f6aab5942ed"/>
    <x:sheet xmlns:r="http://schemas.openxmlformats.org/officeDocument/2006/relationships" name="Response" sheetId="2" r:id="R56cffc6c51b64efe"/>
    <x:sheet xmlns:r="http://schemas.openxmlformats.org/officeDocument/2006/relationships" name="Inputs" sheetId="3" r:id="R27c73487a02449c9"/>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00;(#,##0.00);0.00"/>
    <x:numFmt numFmtId="201" formatCode="0.0%;(0.0%);0.0%"/>
  </x:numFmts>
  <x:fonts count="6">
    <x:font>
      <x:sz val="11"/>
      <x:name val="Carlito"/>
    </x:font>
    <x:font>
      <x:sz val="11"/>
      <x:color rgb="FF18313C"/>
      <x:name val="Arial"/>
    </x:font>
    <x:font>
      <x:b/>
      <x:sz val="11"/>
      <x:color rgb="FFFFFFFF"/>
      <x:name val="Arial"/>
    </x:font>
    <x:font>
      <x:b/>
      <x:sz val="11"/>
      <x:color rgb="FF18313C"/>
      <x:name val="Arial"/>
    </x:font>
    <x:font>
      <x:sz val="11"/>
      <x:color rgb="FF227154"/>
      <x:name val="Arial"/>
    </x:font>
    <x:font>
      <x:sz val="11"/>
      <x:color rgb="FF2457B2"/>
      <x:name val="Arial"/>
    </x:font>
  </x:fonts>
  <x:fills count="4">
    <x:fill>
      <x:patternFill patternType="none"/>
    </x:fill>
    <x:fill>
      <x:patternFill patternType="gray125"/>
    </x:fill>
    <x:fill>
      <x:patternFill patternType="solid">
        <x:fgColor rgb="FF173B3C"/>
      </x:patternFill>
    </x:fill>
    <x:fill>
      <x:patternFill patternType="solid">
        <x:fgColor rgb="FFEDF4F0"/>
      </x:patternFill>
    </x:fill>
  </x:fills>
  <x:borders count="1">
    <x:border/>
  </x:borders>
  <x:cellStyleXfs count="1">
    <x:xf numFmtId="0" fontId="0" fillId="0" borderId="0"/>
  </x:cellStyleXfs>
  <x:cellXfs count="12">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2" borderId="0" xfId="0" applyNumberFormat="1" applyFont="1" applyFill="1" applyBorder="1" applyAlignment="1">
      <x:alignment wrapText="1"/>
    </x:xf>
    <x:xf numFmtId="0" fontId="2" fillId="2" borderId="0" xfId="0" applyNumberFormat="1" applyFont="1" applyFill="1" applyBorder="1" applyAlignment="1">
      <x:alignment wrapText="1"/>
    </x:xf>
    <x:xf numFmtId="0" fontId="3" fillId="0" borderId="0" xfId="0" applyNumberFormat="1" applyFont="1" applyFill="1" applyBorder="1" applyAlignment="1">
      <x:alignment wrapText="1"/>
    </x:xf>
    <x:xf numFmtId="200" fontId="1" fillId="0" borderId="0" xfId="0" applyNumberFormat="1" applyFont="1" applyFill="1" applyBorder="1" applyAlignment="1">
      <x:alignment wrapText="1"/>
    </x:xf>
    <x:xf numFmtId="200" fontId="1" fillId="3" borderId="0" xfId="0" applyNumberFormat="1" applyFont="1" applyFill="1" applyBorder="1" applyAlignment="1">
      <x:alignment wrapText="1"/>
    </x:xf>
    <x:xf numFmtId="200" fontId="4" fillId="3" borderId="0" xfId="0" applyNumberFormat="1" applyFont="1" applyFill="1" applyBorder="1" applyAlignment="1">
      <x:alignment wrapText="1"/>
    </x:xf>
    <x:xf numFmtId="200" fontId="5" fillId="0" borderId="0" xfId="0" applyNumberFormat="1" applyFont="1" applyFill="1" applyBorder="1" applyAlignment="1">
      <x:alignment wrapText="1"/>
    </x:xf>
    <x:xf numFmtId="201" fontId="1" fillId="0" borderId="0" xfId="0" applyNumberFormat="1" applyFont="1" applyFill="1" applyBorder="1" applyAlignment="1">
      <x:alignment wrapText="1"/>
    </x:xf>
    <x:xf numFmtId="201" fontId="5" fillId="0" borderId="0"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81e1ac394314031" /><Relationship Type="http://schemas.openxmlformats.org/officeDocument/2006/relationships/theme" Target="/xl/theme/theme1.xml" Id="R0863507073e54dd4" /><Relationship Type="http://schemas.openxmlformats.org/officeDocument/2006/relationships/sharedStrings" Target="/xl/sharedStrings.xml" Id="R9be2df09dbd54f2c" /><Relationship Type="http://schemas.openxmlformats.org/officeDocument/2006/relationships/worksheet" Target="/xl/worksheets/sheet1.xml" Id="R38095f6aab5942ed" /><Relationship Type="http://schemas.openxmlformats.org/officeDocument/2006/relationships/worksheet" Target="/xl/worksheets/sheet2.xml" Id="R56cffc6c51b64efe" /><Relationship Type="http://schemas.openxmlformats.org/officeDocument/2006/relationships/worksheet" Target="/xl/worksheets/sheet3.xml" Id="R27c73487a02449c9"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59" hidden="0" customWidth="1"/>
    <x:col min="2" max="2" width="22" hidden="0" customWidth="1"/>
    <x:col min="3" max="3" width="22" hidden="0" customWidth="1"/>
    <x:col min="4" max="4" width="51" hidden="0" customWidth="1"/>
  </x:cols>
  <x:sheetData>
    <x:row r="1" ht="34" customHeight="1">
      <x:c r="A1" s="4" t="str">
        <x:v>XFM-02 | Build an Integrated Three-Statement Model</x:v>
      </x:c>
      <x:c r="B1" s="4"/>
      <x:c r="C1" s="4"/>
      <x:c r="D1" s="4"/>
    </x:row>
    <x:row r="2" ht="34" customHeight="1">
      <x:c r="A2" s="2" t="str">
        <x:v>v1.0 | WORKED SOLUTION | Original synthetic case | Intermediate</x:v>
      </x:c>
      <x:c r="B2" s="2"/>
      <x:c r="C2" s="2"/>
      <x:c r="D2" s="2"/>
    </x:row>
    <x:row r="3" ht="52" customHeight="1">
      <x:c r="A3" s="2" t="str">
        <x:v>Read the lesson and brief before working. Units are shown on every row. Yellow cells are response areas; input numbers are blue. The source dataset is on Inputs.</x:v>
      </x:c>
      <x:c r="B3" s="2"/>
      <x:c r="C3" s="2"/>
      <x:c r="D3" s="2"/>
    </x:row>
    <x:row r="4" ht="38" customHeight="1">
      <x:c r="A4" s="2"/>
      <x:c r="B4" s="2"/>
      <x:c r="C4" s="2"/>
      <x:c r="D4" s="2"/>
    </x:row>
    <x:row r="5" ht="38" customHeight="1">
      <x:c r="A5" s="5" t="str">
        <x:v>Measure</x:v>
      </x:c>
      <x:c r="B5" s="5" t="str">
        <x:v>Result</x:v>
      </x:c>
      <x:c r="C5" s="5" t="str">
        <x:v>Unit</x:v>
      </x:c>
      <x:c r="D5" s="5" t="str">
        <x:v>Method / interpretation</x:v>
      </x:c>
    </x:row>
    <x:row r="6" ht="38" customHeight="1">
      <x:c r="A6" s="2" t="str">
        <x:v>COGS</x:v>
      </x:c>
      <x:c r="B6" s="8" t="n">
        <x:f>Inputs!B13*Inputs!B14</x:f>
        <x:v>300</x:v>
      </x:c>
      <x:c r="C6" s="2" t="str">
        <x:v>USD</x:v>
      </x:c>
      <x:c r="D6" s="2" t="str">
        <x:v>sales*cogsrate</x:v>
      </x:c>
    </x:row>
    <x:row r="7" ht="38" customHeight="1">
      <x:c r="A7" s="2" t="str">
        <x:v>EBITDA</x:v>
      </x:c>
      <x:c r="B7" s="8" t="n">
        <x:f>Inputs!B13-B6-Inputs!B15</x:f>
        <x:v>100</x:v>
      </x:c>
      <x:c r="C7" s="2" t="str">
        <x:v>USD</x:v>
      </x:c>
      <x:c r="D7" s="2" t="str">
        <x:v>sales-cogs-opex</x:v>
      </x:c>
    </x:row>
    <x:row r="8" ht="38" customHeight="1">
      <x:c r="A8" s="2" t="str">
        <x:v>EBIT</x:v>
      </x:c>
      <x:c r="B8" s="8" t="n">
        <x:f>B7-Inputs!B16</x:f>
        <x:v>80</x:v>
      </x:c>
      <x:c r="C8" s="2" t="str">
        <x:v>USD</x:v>
      </x:c>
      <x:c r="D8" s="2" t="str">
        <x:v>ebitda-dep</x:v>
      </x:c>
    </x:row>
    <x:row r="9" ht="38" customHeight="1">
      <x:c r="A9" s="2" t="str">
        <x:v>Pretax income</x:v>
      </x:c>
      <x:c r="B9" s="8" t="n">
        <x:f>B8-Inputs!B17</x:f>
        <x:v>70</x:v>
      </x:c>
      <x:c r="C9" s="2" t="str">
        <x:v>USD</x:v>
      </x:c>
      <x:c r="D9" s="2" t="str">
        <x:v>ebit-interest</x:v>
      </x:c>
    </x:row>
    <x:row r="10" ht="38" customHeight="1">
      <x:c r="A10" s="2" t="str">
        <x:v>Tax expense and cash paid</x:v>
      </x:c>
      <x:c r="B10" s="8" t="n">
        <x:f>MAX(B9,0)*Inputs!B18</x:f>
        <x:v>17.5</x:v>
      </x:c>
      <x:c r="C10" s="2" t="str">
        <x:v>USD</x:v>
      </x:c>
      <x:c r="D10" s="2" t="str">
        <x:v>max(ebt,0)*taxrate</x:v>
      </x:c>
    </x:row>
    <x:row r="11" ht="38" customHeight="1">
      <x:c r="A11" s="2" t="str">
        <x:v>Net income</x:v>
      </x:c>
      <x:c r="B11" s="7" t="n">
        <x:f>B9-B10</x:f>
        <x:v>52.5</x:v>
      </x:c>
      <x:c r="C11" s="2" t="str">
        <x:v>USD</x:v>
      </x:c>
      <x:c r="D11" s="2" t="str">
        <x:v>ebt-tax</x:v>
      </x:c>
    </x:row>
    <x:row r="12" ht="38" customHeight="1">
      <x:c r="A12" s="2" t="str">
        <x:v>Operating cash flow</x:v>
      </x:c>
      <x:c r="B12" s="8" t="n">
        <x:f>B11+Inputs!B16-(Inputs!B19-Inputs!B7)-(Inputs!B20-Inputs!B8)+(Inputs!B21-Inputs!B10)</x:f>
        <x:v>52.5</x:v>
      </x:c>
      <x:c r="C12" s="2" t="str">
        <x:v>USD</x:v>
      </x:c>
      <x:c r="D12" s="2" t="str">
        <x:v>profit+dep-(arclose-ar)-(invclose-inv)+(apclose-ap)</x:v>
      </x:c>
    </x:row>
    <x:row r="13" ht="38" customHeight="1">
      <x:c r="A13" s="2" t="str">
        <x:v>Investing cash flow</x:v>
      </x:c>
      <x:c r="B13" s="8" t="n">
        <x:f>-Inputs!B22</x:f>
        <x:v>-40</x:v>
      </x:c>
      <x:c r="C13" s="2" t="str">
        <x:v>USD</x:v>
      </x:c>
      <x:c r="D13" s="2" t="str">
        <x:v>-capex</x:v>
      </x:c>
    </x:row>
    <x:row r="14" ht="38" customHeight="1">
      <x:c r="A14" s="2" t="str">
        <x:v>Financing cash flow</x:v>
      </x:c>
      <x:c r="B14" s="8" t="n">
        <x:f>-Inputs!B23</x:f>
        <x:v>-20</x:v>
      </x:c>
      <x:c r="C14" s="2" t="str">
        <x:v>USD</x:v>
      </x:c>
      <x:c r="D14" s="2" t="str">
        <x:v>-repay</x:v>
      </x:c>
    </x:row>
    <x:row r="15" ht="38" customHeight="1">
      <x:c r="A15" s="2" t="str">
        <x:v>Closing cash</x:v>
      </x:c>
      <x:c r="B15" s="8" t="n">
        <x:f>Inputs!B6+B12+B13+B14</x:f>
        <x:v>92.5</x:v>
      </x:c>
      <x:c r="C15" s="2" t="str">
        <x:v>USD</x:v>
      </x:c>
      <x:c r="D15" s="2" t="str">
        <x:v>cash+cfo+cfi+cff</x:v>
      </x:c>
    </x:row>
    <x:row r="16" ht="38" customHeight="1">
      <x:c r="A16" s="2" t="str">
        <x:v>Closing net PPE</x:v>
      </x:c>
      <x:c r="B16" s="8" t="n">
        <x:f>Inputs!B9+Inputs!B22-Inputs!B16</x:f>
        <x:v>220</x:v>
      </x:c>
      <x:c r="C16" s="2" t="str">
        <x:v>USD</x:v>
      </x:c>
      <x:c r="D16" s="2" t="str">
        <x:v>ppe+capex-dep</x:v>
      </x:c>
    </x:row>
    <x:row r="17" ht="38" customHeight="1">
      <x:c r="A17" s="2" t="str">
        <x:v>Closing debt</x:v>
      </x:c>
      <x:c r="B17" s="8" t="n">
        <x:f>Inputs!B11-Inputs!B23</x:f>
        <x:v>130</x:v>
      </x:c>
      <x:c r="C17" s="2" t="str">
        <x:v>USD</x:v>
      </x:c>
      <x:c r="D17" s="2" t="str">
        <x:v>debt-repay</x:v>
      </x:c>
    </x:row>
    <x:row r="18" ht="38" customHeight="1">
      <x:c r="A18" s="2" t="str">
        <x:v>Closing equity</x:v>
      </x:c>
      <x:c r="B18" s="8" t="n">
        <x:f>Inputs!B12+B11</x:f>
        <x:v>292.5</x:v>
      </x:c>
      <x:c r="C18" s="2" t="str">
        <x:v>USD</x:v>
      </x:c>
      <x:c r="D18" s="2" t="str">
        <x:v>equity+profit</x:v>
      </x:c>
    </x:row>
    <x:row r="19" ht="38" customHeight="1">
      <x:c r="A19" s="2" t="str">
        <x:v>Closing assets</x:v>
      </x:c>
      <x:c r="B19" s="8" t="n">
        <x:f>B15+Inputs!B19+Inputs!B20+B16</x:f>
        <x:v>482.5</x:v>
      </x:c>
      <x:c r="C19" s="2" t="str">
        <x:v>USD</x:v>
      </x:c>
      <x:c r="D19" s="2" t="str">
        <x:v>closecash+arclose+invclose+closeppe</x:v>
      </x:c>
    </x:row>
    <x:row r="20" ht="38" customHeight="1">
      <x:c r="A20" s="2" t="str">
        <x:v>Closing liabilities and equity</x:v>
      </x:c>
      <x:c r="B20" s="8" t="n">
        <x:f>Inputs!B21+B17+B18</x:f>
        <x:v>482.5</x:v>
      </x:c>
      <x:c r="C20" s="2" t="str">
        <x:v>USD</x:v>
      </x:c>
      <x:c r="D20" s="2" t="str">
        <x:v>apclose+closedebt+closeequity</x:v>
      </x:c>
    </x:row>
    <x:row r="21" ht="38" customHeight="1">
      <x:c r="A21" s="2" t="str">
        <x:v>Closing balance sheet residual</x:v>
      </x:c>
      <x:c r="B21" s="7" t="n">
        <x:f>B19-B20</x:f>
        <x:v>0</x:v>
      </x:c>
      <x:c r="C21" s="2" t="str">
        <x:v>USD</x:v>
      </x:c>
      <x:c r="D21" s="2" t="str">
        <x:v>Must equal 0</x:v>
      </x:c>
    </x:row>
    <x:row r="22" ht="38" customHeight="1">
      <x:c r="A22" s="2" t="str">
        <x:v>Opening balance sheet residual</x:v>
      </x:c>
      <x:c r="B22" s="8" t="n">
        <x:f>Inputs!B6+Inputs!B7+Inputs!B8+Inputs!B9-Inputs!B10-Inputs!B11-Inputs!B12</x:f>
        <x:v>0</x:v>
      </x:c>
      <x:c r="C22" s="2" t="str">
        <x:v>USD</x:v>
      </x:c>
      <x:c r="D22" s="2" t="str">
        <x:v>Must equal 0</x:v>
      </x:c>
    </x:row>
    <x:row r="23" ht="38" customHeight="1">
      <x:c r="A23" s="2"/>
      <x:c r="B23" s="2"/>
      <x:c r="C23" s="2"/>
      <x:c r="D23" s="2"/>
    </x:row>
    <x:row r="24" ht="38" customHeight="1">
      <x:c r="A24" s="2"/>
      <x:c r="B24" s="2"/>
      <x:c r="C24" s="2"/>
      <x:c r="D24" s="2"/>
    </x:row>
    <x:row r="25" ht="38" customHeight="1">
      <x:c r="A25" s="2"/>
      <x:c r="B25" s="2"/>
      <x:c r="C25" s="2"/>
      <x:c r="D25" s="2"/>
    </x:row>
  </x:sheetData>
  <x:mergeCells>
    <x:mergeCell ref="A1:D1"/>
    <x:mergeCell ref="A2:D2"/>
    <x:mergeCell ref="A3:D3"/>
  </x:mergeCells>
  <x:pageMargins left="0.7" right="0.7" top="0.75" bottom="0.75" header="0.3" footer="0.3"/>
</x:worksheet>
</file>

<file path=xl/worksheets/sheet2.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46" hidden="0" customWidth="1"/>
    <x:col min="2" max="2" width="30" hidden="0" customWidth="1"/>
    <x:col min="3" max="3" width="30" hidden="0" customWidth="1"/>
    <x:col min="4" max="4" width="48" hidden="0" customWidth="1"/>
  </x:cols>
  <x:sheetData>
    <x:row r="1" ht="34" customHeight="1">
      <x:c r="A1" s="4" t="str">
        <x:v>XFM-02 | Decision, evidence and review</x:v>
      </x:c>
      <x:c r="B1" s="4"/>
      <x:c r="C1" s="4"/>
      <x:c r="D1" s="4"/>
    </x:row>
    <x:row r="2" ht="38" customHeight="1">
      <x:c r="A2" s="2" t="str">
        <x:v>v1.0 | Original synthetic case. Expert review and native Excel / Sheets testing pending.</x:v>
      </x:c>
      <x:c r="B2" s="2"/>
      <x:c r="C2" s="2"/>
      <x:c r="D2" s="2"/>
    </x:row>
    <x:row r="3" ht="38" customHeight="1">
      <x:c r="A3" s="2"/>
      <x:c r="B3" s="2"/>
      <x:c r="C3" s="2"/>
      <x:c r="D3" s="2"/>
    </x:row>
    <x:row r="4" ht="34" customHeight="1">
      <x:c r="A4" s="4" t="str">
        <x:v>Required deliverables</x:v>
      </x:c>
      <x:c r="B4" s="4"/>
      <x:c r="C4" s="4"/>
      <x:c r="D4" s="4"/>
    </x:row>
    <x:row r="5" ht="110" customHeight="1">
      <x:c r="A5" s="2" t="str">
        <x:v>Produce the income statement, cash-flow statement and closing balance sheet, with supporting PPE, debt and equity roll-forwards. Test a 10-unit increase in closing AR while holding revenue fixed, and explain the cash effect. No balancing plug is permitted.</x:v>
      </x:c>
      <x:c r="B5" s="2"/>
      <x:c r="C5" s="2"/>
      <x:c r="D5" s="2"/>
    </x:row>
    <x:row r="6" ht="38" customHeight="1">
      <x:c r="A6" s="2"/>
      <x:c r="B6" s="2"/>
      <x:c r="C6" s="2"/>
      <x:c r="D6" s="2"/>
    </x:row>
    <x:row r="7" ht="34" customHeight="1">
      <x:c r="A7" s="4" t="str">
        <x:v>Worked interpretation</x:v>
      </x:c>
      <x:c r="B7" s="4"/>
      <x:c r="C7" s="4"/>
      <x:c r="D7" s="4"/>
    </x:row>
    <x:row r="8" ht="190" customHeight="1">
      <x:c r="A8" s="2" t="str">
        <x:v>Revenue 500 less COGS 300 and operating expenses 100 gives EBITDA 100, EBIT 80, pretax income 70 and net income 52.5. CFO is 52.5, investing cash flow -40 and financing -20; closing cash is 92.5. Closing assets and liabilities plus equity both equal 482.5. Increasing closing AR by 10 reduces cash by 10 and leaves profit unchanged. The balance sheet still balances because one asset replaces another.</x:v>
      </x:c>
      <x:c r="B8" s="2"/>
      <x:c r="C8" s="2"/>
      <x:c r="D8" s="2"/>
    </x:row>
    <x:row r="9" ht="38" customHeight="1">
      <x:c r="A9" s="2"/>
      <x:c r="B9" s="2"/>
      <x:c r="C9" s="2"/>
      <x:c r="D9" s="2"/>
    </x:row>
    <x:row r="10" ht="34" customHeight="1">
      <x:c r="A10" s="4" t="str">
        <x:v>Evidence and limitations</x:v>
      </x:c>
      <x:c r="B10" s="4"/>
      <x:c r="C10" s="4"/>
      <x:c r="D10" s="4"/>
    </x:row>
    <x:row r="11" ht="105" customHeight="1">
      <x:c r="A11" s="2" t="str">
        <x:v>Using revenue as receipts; adding capex to depreciation expense; plugging cash; forgetting current profit in equity.</x:v>
      </x:c>
      <x:c r="B11" s="2"/>
      <x:c r="C11" s="2"/>
      <x:c r="D11" s="2"/>
    </x:row>
    <x:row r="12" ht="38" customHeight="1">
      <x:c r="A12" s="2"/>
      <x:c r="B12" s="2"/>
      <x:c r="C12" s="2"/>
      <x:c r="D12" s="2"/>
    </x:row>
    <x:row r="13" ht="34" customHeight="1">
      <x:c r="A13" s="4" t="str">
        <x:v>Checks and input test</x:v>
      </x:c>
      <x:c r="B13" s="4"/>
      <x:c r="C13" s="4"/>
      <x:c r="D13" s="4"/>
    </x:row>
    <x:row r="14" ht="95" customHeight="1">
      <x:c r="A14" s="2" t="str">
        <x:v>Numerical checks use formulas in Analysis. Recalculate after an input change and reconcile affected outputs. Narrative answer describes the original dataset; it does not automatically rewrite itself when inputs change.</x:v>
      </x:c>
      <x:c r="B14" s="2"/>
      <x:c r="C14" s="2"/>
      <x:c r="D14" s="2"/>
    </x:row>
    <x:row r="15" ht="38" customHeight="1">
      <x:c r="A15" s="2"/>
      <x:c r="B15" s="2"/>
      <x:c r="C15" s="2"/>
      <x:c r="D15" s="2"/>
    </x:row>
    <x:row r="16" ht="34" customHeight="1">
      <x:c r="A16" s="4" t="str">
        <x:v>Learning use</x:v>
      </x:c>
      <x:c r="B16" s="4"/>
      <x:c r="C16" s="4"/>
      <x:c r="D16" s="4"/>
    </x:row>
    <x:row r="17" ht="70" customHeight="1">
      <x:c r="A17" s="2" t="str">
        <x:v>Not a validated hiring test. Public worked answers are teaching resources. Check the case page for the lesson, smaller example, rubric and instructor notes. All data is synthetic.</x:v>
      </x:c>
      <x:c r="B17" s="2"/>
      <x:c r="C17" s="2"/>
      <x:c r="D17" s="2"/>
    </x:row>
    <x:row r="18" ht="38" customHeight="1">
      <x:c r="A18" s="2"/>
      <x:c r="B18" s="2"/>
      <x:c r="C18" s="2"/>
      <x:c r="D18" s="2"/>
    </x:row>
    <x:row r="19" ht="38" customHeight="1">
      <x:c r="A19" s="2"/>
      <x:c r="B19" s="2"/>
      <x:c r="C19" s="2"/>
      <x:c r="D19" s="2"/>
    </x:row>
    <x:row r="20" ht="38" customHeight="1">
      <x:c r="A20" s="2"/>
      <x:c r="B20" s="2"/>
      <x:c r="C20" s="2"/>
      <x:c r="D20" s="2"/>
    </x:row>
    <x:row r="21" ht="38" customHeight="1">
      <x:c r="A21" s="2"/>
      <x:c r="B21" s="2"/>
      <x:c r="C21" s="2"/>
      <x:c r="D21" s="2"/>
    </x:row>
    <x:row r="22" ht="38" customHeight="1">
      <x:c r="A22" s="2"/>
      <x:c r="B22" s="2"/>
      <x:c r="C22" s="2"/>
      <x:c r="D22" s="2"/>
    </x:row>
  </x:sheetData>
  <x:mergeCells>
    <x:mergeCell ref="A1:D1"/>
    <x:mergeCell ref="A2:D2"/>
    <x:mergeCell ref="A4:D4"/>
    <x:mergeCell ref="A5:D5"/>
    <x:mergeCell ref="A7:D7"/>
    <x:mergeCell ref="A8:D8"/>
    <x:mergeCell ref="A10:D10"/>
    <x:mergeCell ref="A11:D11"/>
    <x:mergeCell ref="A13:D13"/>
    <x:mergeCell ref="A14:D14"/>
    <x:mergeCell ref="A16:D16"/>
    <x:mergeCell ref="A17:D17"/>
  </x:mergeCells>
  <x:pageMargins left="0.7" right="0.7" top="0.75" bottom="0.75" header="0.3" footer="0.3"/>
</x:worksheet>
</file>

<file path=xl/worksheets/sheet3.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66" hidden="0" customWidth="1"/>
    <x:col min="2" max="2" width="24" hidden="0" customWidth="1"/>
    <x:col min="3" max="3" width="25" hidden="0" customWidth="1"/>
    <x:col min="4" max="4" width="39" hidden="0" customWidth="1"/>
  </x:cols>
  <x:sheetData>
    <x:row r="1" ht="34" customHeight="1">
      <x:c r="A1" s="4" t="str">
        <x:v>XFM-02 | Original synthetic inputs</x:v>
      </x:c>
      <x:c r="B1" s="4"/>
      <x:c r="C1" s="4"/>
      <x:c r="D1" s="4"/>
    </x:row>
    <x:row r="2" ht="34" customHeight="1">
      <x:c r="A2" s="2" t="str">
        <x:v>v1.0 | Created 21 September 2026 | No client, candidate or market dataset</x:v>
      </x:c>
      <x:c r="B2" s="2"/>
      <x:c r="C2" s="2"/>
      <x:c r="D2" s="2"/>
    </x:row>
    <x:row r="3" ht="160" customHeight="1">
      <x:c r="A3" s="2" t="str">
        <x:v>Fictional Cedar Equipment, one-year forecast ending 30 September 2027. USD. Opening balances and drivers are provided. Assume all operating expenses, interest and current tax are paid during the year; no deferred taxes, dividends, equity issuance, new debt, asset sales or other balance-sheet accounts. Depreciation is 20 and capex 40. Interest is treated as operating cash flow here. Closing AR, inventory and AP are explicit forecast assumptions. Tax is 25% of positive pretax income, with no tax benefit for a loss. This is a bounded teaching model, not a standards-compliance assertion.</x:v>
      </x:c>
      <x:c r="B3" s="2"/>
      <x:c r="C3" s="2"/>
      <x:c r="D3" s="2"/>
    </x:row>
    <x:row r="4" ht="38" customHeight="1">
      <x:c r="A4" s="2"/>
      <x:c r="B4" s="2"/>
      <x:c r="C4" s="2"/>
      <x:c r="D4" s="2"/>
    </x:row>
    <x:row r="5" ht="38" customHeight="1">
      <x:c r="A5" s="2" t="str">
        <x:v>Source item</x:v>
      </x:c>
      <x:c r="B5" s="2" t="str">
        <x:v>Value</x:v>
      </x:c>
      <x:c r="C5" s="2" t="str">
        <x:v>Unit</x:v>
      </x:c>
      <x:c r="D5" s="2" t="str">
        <x:v>Reference key</x:v>
      </x:c>
    </x:row>
    <x:row r="6" ht="38" customHeight="1">
      <x:c r="A6" s="2" t="str">
        <x:v>Opening cash</x:v>
      </x:c>
      <x:c r="B6" s="9" t="n">
        <x:v>100</x:v>
      </x:c>
      <x:c r="C6" s="2" t="str">
        <x:v>USD</x:v>
      </x:c>
      <x:c r="D6" s="2" t="str">
        <x:v>cash</x:v>
      </x:c>
    </x:row>
    <x:row r="7" ht="38" customHeight="1">
      <x:c r="A7" s="2" t="str">
        <x:v>Opening AR</x:v>
      </x:c>
      <x:c r="B7" s="9" t="n">
        <x:v>80</x:v>
      </x:c>
      <x:c r="C7" s="2" t="str">
        <x:v>USD</x:v>
      </x:c>
      <x:c r="D7" s="2" t="str">
        <x:v>ar</x:v>
      </x:c>
    </x:row>
    <x:row r="8" ht="38" customHeight="1">
      <x:c r="A8" s="2" t="str">
        <x:v>Opening inventory</x:v>
      </x:c>
      <x:c r="B8" s="9" t="n">
        <x:v>60</x:v>
      </x:c>
      <x:c r="C8" s="2" t="str">
        <x:v>USD</x:v>
      </x:c>
      <x:c r="D8" s="2" t="str">
        <x:v>inv</x:v>
      </x:c>
    </x:row>
    <x:row r="9" ht="38" customHeight="1">
      <x:c r="A9" s="2" t="str">
        <x:v>Opening net PPE</x:v>
      </x:c>
      <x:c r="B9" s="9" t="n">
        <x:v>200</x:v>
      </x:c>
      <x:c r="C9" s="2" t="str">
        <x:v>USD</x:v>
      </x:c>
      <x:c r="D9" s="2" t="str">
        <x:v>ppe</x:v>
      </x:c>
    </x:row>
    <x:row r="10" ht="38" customHeight="1">
      <x:c r="A10" s="2" t="str">
        <x:v>Opening AP</x:v>
      </x:c>
      <x:c r="B10" s="9" t="n">
        <x:v>50</x:v>
      </x:c>
      <x:c r="C10" s="2" t="str">
        <x:v>USD</x:v>
      </x:c>
      <x:c r="D10" s="2" t="str">
        <x:v>ap</x:v>
      </x:c>
    </x:row>
    <x:row r="11" ht="38" customHeight="1">
      <x:c r="A11" s="2" t="str">
        <x:v>Opening debt</x:v>
      </x:c>
      <x:c r="B11" s="9" t="n">
        <x:v>150</x:v>
      </x:c>
      <x:c r="C11" s="2" t="str">
        <x:v>USD</x:v>
      </x:c>
      <x:c r="D11" s="2" t="str">
        <x:v>debt</x:v>
      </x:c>
    </x:row>
    <x:row r="12" ht="38" customHeight="1">
      <x:c r="A12" s="2" t="str">
        <x:v>Opening equity</x:v>
      </x:c>
      <x:c r="B12" s="9" t="n">
        <x:v>240</x:v>
      </x:c>
      <x:c r="C12" s="2" t="str">
        <x:v>USD</x:v>
      </x:c>
      <x:c r="D12" s="2" t="str">
        <x:v>equity</x:v>
      </x:c>
    </x:row>
    <x:row r="13" ht="38" customHeight="1">
      <x:c r="A13" s="2" t="str">
        <x:v>Forecast revenue</x:v>
      </x:c>
      <x:c r="B13" s="9" t="n">
        <x:v>500</x:v>
      </x:c>
      <x:c r="C13" s="2" t="str">
        <x:v>USD</x:v>
      </x:c>
      <x:c r="D13" s="2" t="str">
        <x:v>sales</x:v>
      </x:c>
    </x:row>
    <x:row r="14" ht="38" customHeight="1">
      <x:c r="A14" s="2" t="str">
        <x:v>COGS / revenue</x:v>
      </x:c>
      <x:c r="B14" s="11" t="n">
        <x:v>0.6</x:v>
      </x:c>
      <x:c r="C14" s="2" t="str">
        <x:v>fraction</x:v>
      </x:c>
      <x:c r="D14" s="2" t="str">
        <x:v>cogsrate</x:v>
      </x:c>
    </x:row>
    <x:row r="15" ht="38" customHeight="1">
      <x:c r="A15" s="2" t="str">
        <x:v>Cash operating expenses</x:v>
      </x:c>
      <x:c r="B15" s="9" t="n">
        <x:v>100</x:v>
      </x:c>
      <x:c r="C15" s="2" t="str">
        <x:v>USD</x:v>
      </x:c>
      <x:c r="D15" s="2" t="str">
        <x:v>opex</x:v>
      </x:c>
    </x:row>
    <x:row r="16" ht="38" customHeight="1">
      <x:c r="A16" s="2" t="str">
        <x:v>Depreciation</x:v>
      </x:c>
      <x:c r="B16" s="9" t="n">
        <x:v>20</x:v>
      </x:c>
      <x:c r="C16" s="2" t="str">
        <x:v>USD</x:v>
      </x:c>
      <x:c r="D16" s="2" t="str">
        <x:v>dep</x:v>
      </x:c>
    </x:row>
    <x:row r="17" ht="38" customHeight="1">
      <x:c r="A17" s="2" t="str">
        <x:v>Cash interest</x:v>
      </x:c>
      <x:c r="B17" s="9" t="n">
        <x:v>10</x:v>
      </x:c>
      <x:c r="C17" s="2" t="str">
        <x:v>USD</x:v>
      </x:c>
      <x:c r="D17" s="2" t="str">
        <x:v>interest</x:v>
      </x:c>
    </x:row>
    <x:row r="18" ht="38" customHeight="1">
      <x:c r="A18" s="2" t="str">
        <x:v>Tax rate</x:v>
      </x:c>
      <x:c r="B18" s="11" t="n">
        <x:v>0.25</x:v>
      </x:c>
      <x:c r="C18" s="2" t="str">
        <x:v>fraction</x:v>
      </x:c>
      <x:c r="D18" s="2" t="str">
        <x:v>taxrate</x:v>
      </x:c>
    </x:row>
    <x:row r="19" ht="38" customHeight="1">
      <x:c r="A19" s="2" t="str">
        <x:v>Closing AR assumption</x:v>
      </x:c>
      <x:c r="B19" s="9" t="n">
        <x:v>100</x:v>
      </x:c>
      <x:c r="C19" s="2" t="str">
        <x:v>USD</x:v>
      </x:c>
      <x:c r="D19" s="2" t="str">
        <x:v>arclose</x:v>
      </x:c>
    </x:row>
    <x:row r="20" ht="38" customHeight="1">
      <x:c r="A20" s="2" t="str">
        <x:v>Closing inventory assumption</x:v>
      </x:c>
      <x:c r="B20" s="9" t="n">
        <x:v>70</x:v>
      </x:c>
      <x:c r="C20" s="2" t="str">
        <x:v>USD</x:v>
      </x:c>
      <x:c r="D20" s="2" t="str">
        <x:v>invclose</x:v>
      </x:c>
    </x:row>
    <x:row r="21" ht="38" customHeight="1">
      <x:c r="A21" s="2" t="str">
        <x:v>Closing AP assumption</x:v>
      </x:c>
      <x:c r="B21" s="9" t="n">
        <x:v>60</x:v>
      </x:c>
      <x:c r="C21" s="2" t="str">
        <x:v>USD</x:v>
      </x:c>
      <x:c r="D21" s="2" t="str">
        <x:v>apclose</x:v>
      </x:c>
    </x:row>
    <x:row r="22" ht="38" customHeight="1">
      <x:c r="A22" s="2" t="str">
        <x:v>Cash capex</x:v>
      </x:c>
      <x:c r="B22" s="9" t="n">
        <x:v>40</x:v>
      </x:c>
      <x:c r="C22" s="2" t="str">
        <x:v>USD</x:v>
      </x:c>
      <x:c r="D22" s="2" t="str">
        <x:v>capex</x:v>
      </x:c>
    </x:row>
    <x:row r="23" ht="38" customHeight="1">
      <x:c r="A23" s="2" t="str">
        <x:v>Debt repayment</x:v>
      </x:c>
      <x:c r="B23" s="9" t="n">
        <x:v>20</x:v>
      </x:c>
      <x:c r="C23" s="2" t="str">
        <x:v>USD</x:v>
      </x:c>
      <x:c r="D23" s="2" t="str">
        <x:v>repay</x:v>
      </x:c>
    </x:row>
    <x:row r="24" ht="38" customHeight="1">
      <x:c r="A24" s="2"/>
      <x:c r="B24" s="2"/>
      <x:c r="C24" s="2"/>
      <x:c r="D24" s="2"/>
    </x:row>
    <x:row r="25" ht="38" customHeight="1">
      <x:c r="A25" s="2"/>
      <x:c r="B25" s="2"/>
      <x:c r="C25" s="2"/>
      <x:c r="D25" s="2"/>
    </x:row>
    <x:row r="26" ht="38" customHeight="1">
      <x:c r="A26" s="2"/>
      <x:c r="B26" s="2"/>
      <x:c r="C26" s="2"/>
      <x:c r="D26" s="2"/>
    </x:row>
    <x:row r="27" ht="38" customHeight="1">
      <x:c r="A27" s="2"/>
      <x:c r="B27" s="2"/>
      <x:c r="C27" s="2"/>
      <x:c r="D27" s="2"/>
    </x:row>
    <x:row r="28" ht="38" customHeight="1">
      <x:c r="A28" s="2"/>
      <x:c r="B28" s="2"/>
      <x:c r="C28" s="2"/>
      <x:c r="D28" s="2"/>
    </x:row>
    <x:row r="29" ht="38" customHeight="1">
      <x:c r="A29" s="2"/>
      <x:c r="B29" s="2"/>
      <x:c r="C29" s="2"/>
      <x:c r="D29" s="2"/>
    </x:row>
    <x:row r="30" ht="38" customHeight="1">
      <x:c r="A30" s="2"/>
      <x:c r="B30" s="2"/>
      <x:c r="C30" s="2"/>
      <x:c r="D30" s="2"/>
    </x:row>
  </x:sheetData>
  <x:mergeCells>
    <x:mergeCell ref="A1:D1"/>
    <x:mergeCell ref="A2:D2"/>
    <x:mergeCell ref="A3:D3"/>
  </x:mergeCells>
  <x:pageMargins left="0.7" right="0.7" top="0.75" bottom="0.75" header="0.3" footer="0.3"/>
</x:worksheet>
</file>